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9"/>
  </bookViews>
  <sheets>
    <sheet name="характеристика" sheetId="1" r:id="rId1"/>
    <sheet name="трансформаторы" sheetId="2" r:id="rId2"/>
    <sheet name="0,4" sheetId="3" r:id="rId3"/>
    <sheet name="10 кВ." sheetId="4" r:id="rId4"/>
    <sheet name="закупки" sheetId="5" r:id="rId5"/>
    <sheet name="аварийные отключения" sheetId="6" r:id="rId6"/>
    <sheet name="зона деятельности" sheetId="7" r:id="rId7"/>
    <sheet name="Объем переданной ээ по договора" sheetId="8" r:id="rId8"/>
    <sheet name="баланс" sheetId="9" r:id="rId9"/>
    <sheet name="Программа " sheetId="10" r:id="rId10"/>
  </sheets>
  <externalReferences>
    <externalReference r:id="rId13"/>
  </externalReferences>
  <definedNames>
    <definedName name="_GoBack" localSheetId="9">'Программа '!$A$319</definedName>
  </definedNames>
  <calcPr fullCalcOnLoad="1"/>
</workbook>
</file>

<file path=xl/sharedStrings.xml><?xml version="1.0" encoding="utf-8"?>
<sst xmlns="http://schemas.openxmlformats.org/spreadsheetml/2006/main" count="2975" uniqueCount="873">
  <si>
    <t>Программа в области энергосбережения и повышения энергетической эффективности ООО «Энергосети Сибири»» на 2016 год и на период до 2019 года в отношении регулируемой деятельности оказании услуг по передаче электрической энергии включает технические и организационные мероприятия по совершенствованию систем расчётного и технического учёта электроэнергии, представлены в таблице 2.</t>
  </si>
  <si>
    <t>Мероприятия по энергосбережению и повышению энергетической эффективности  ООО «Энергосети Сибири»».                                                                                                                                 Таблица 5</t>
  </si>
  <si>
    <t>Наименование мероприятия</t>
  </si>
  <si>
    <t>Срок проведения</t>
  </si>
  <si>
    <t>1.Технические мероприятия</t>
  </si>
  <si>
    <t>1. Снижение удельного расхода  электрической энергии на собственные нужды подстанций в расчете на 1 условную единицу оборудования подстанций по отношению к фактическому проценту расхода в предыдущем году реализации программы.</t>
  </si>
  <si>
    <t>ежегодно</t>
  </si>
  <si>
    <t>2. Организационные мероприятия</t>
  </si>
  <si>
    <t>2.1. Проведение энергетических обследований</t>
  </si>
  <si>
    <t>2.2 Оформление энергетических паспортов объектов</t>
  </si>
  <si>
    <t xml:space="preserve"> Июнь 2019</t>
  </si>
  <si>
    <t>2.3. Выравнивание нагрузок фаз   распределительных сетях 0,38 кВ</t>
  </si>
  <si>
    <t>В максимум нагрузки летний и зимний период по результатам замеров</t>
  </si>
  <si>
    <t>3. Мероприятия по совершенствованию систем расчётного и технического учёта.</t>
  </si>
  <si>
    <t>3.1. Модернизация системы учёта электрической энергии, связанная с установкой дополнительных электросчётчиков и включение их в состав АСКУЭ с целью организации в полном объёме приборного учёта полезного отпуска.</t>
  </si>
  <si>
    <t>2016-2019 г.г.</t>
  </si>
  <si>
    <t>3.2. Модернизация системы учёта электроэнергии, связанная с организацией приборного учёта расхода электроэнергии на собственные нужды подстанций на вводах 0,4кВ ТСН</t>
  </si>
  <si>
    <t>постоянно</t>
  </si>
  <si>
    <t>В соответствии с требованиями к программам, утверждённым Приказом Департамента по тарифам Новосибирской области от 30.06.2014г. г №398, все мероприятия, представленные в таблице 2, являются обязательными.</t>
  </si>
  <si>
    <t>Ожидаемые результаты:</t>
  </si>
  <si>
    <t>6.5. Снижение затрат на собственные нужды трансформаторов -  организация приборного учёта фактического объема электроэнергии, расходуемой на собственные нужды подстанции, путём установки электросчётчиков на вводах 0,4 кВ трансформаторов собственных нужд (ТСН),  позволит  установить контроль и снизить удельный расход электроэнергии.</t>
  </si>
  <si>
    <t xml:space="preserve">                                           85,5 тыс. кВт.ч * 0,5% = 0,427 тыс. кВт.ч . в год</t>
  </si>
  <si>
    <t>6.6.  Выравнивание нагрузок фаз в распределительных сетях 0,38 кВ</t>
  </si>
  <si>
    <t>Характерной особенностью режима работы электрических сетей 0,38 кВ является неравномерность загрузки фаз.</t>
  </si>
  <si>
    <t>Выравнивание нагрузок производится путем переключения нагрузки с более загруженной фазы на менее загруженные после проведения замеров нагрузок по фазам линии и анализа результатов.</t>
  </si>
  <si>
    <t>Снижение потерь за отчетный период от внедрения данного мероприятия (РД 34.09-254).</t>
  </si>
  <si>
    <t>18*0,7 = 12,6  тыс.кВт. ч</t>
  </si>
  <si>
    <t>Где 14 – количество линий 0,4 кВ подлежащих выравниванию нагрузки в год;</t>
  </si>
  <si>
    <t>0,7 - снижение потерь электроэнергии в год от внедрения мероприятия на единицу измерения в сети    0,4 кВ, тыс.кВт. ч.</t>
  </si>
  <si>
    <t>6.7.  Модернизация системы учёта электроэнергии.</t>
  </si>
  <si>
    <t>ООО «Энергосети  Сибири» направлено на достижение следующих целей:</t>
  </si>
  <si>
    <t>6.7.1  Организация приборного учета  на границах раздела балансовой принадлежности с транзитными потребителями;</t>
  </si>
  <si>
    <t>6.7.2 Организация приборного учёта всего объёма электроэнергии, отпускаемой из распределительной сети предприятия (полезного отпуска) путём установки программного обеспечения АСКУЭ. Первоочередной шаг к решению проблемы  - создание Расчетного сервера учета электроэнергии (АСКУЭ), главным назначением которого должна стать консолидация данных коммерческого и технического учета ЭЭ (соответственно КУ и ТУ). Основными функциями АСКУЭ являются:</t>
  </si>
  <si>
    <t>привязка потребителей к конкретным точкам динамической модели электрической сети;</t>
  </si>
  <si>
    <t>сбор, обработка и хранение данных коммерческого учета ЭЭ об абонентах, коммерческого учета ЭЭ по границам сетевых компаний, а также технического учета ЭЭ;</t>
  </si>
  <si>
    <t>формирование суммарного полезного отпуска и балансов ЭЭ по сетевым компаниям и участкам сети;</t>
  </si>
  <si>
    <t>детализированный расчет фактических и коммерческих потерь;</t>
  </si>
  <si>
    <t>ведение отчетных форм;</t>
  </si>
  <si>
    <t>интеграция со смежными автоматизированными системами (автоматизированные системы коммерческого и технического учета ЭЭ, системы расчета технических потерь. При  внедрении АСКУЭ для оптимизации потребления энергоресурсов.</t>
  </si>
  <si>
    <r>
      <t xml:space="preserve">В настоящее время  на вводах домов установлены приборы учета и индукционные и электронные разных марок - </t>
    </r>
    <r>
      <rPr>
        <b/>
        <sz val="10"/>
        <rFont val="Times New Roman"/>
        <family val="1"/>
      </rPr>
      <t>ЭНЦЭ 680ЗВМ,</t>
    </r>
    <r>
      <rPr>
        <b/>
        <sz val="12"/>
        <rFont val="Times New Roman"/>
        <family val="1"/>
      </rPr>
      <t xml:space="preserve"> Меркурий 230, СЭТ4-1 (1М), ART2-03PQRSIDN, ПС4-4 ТМ. 05М, что влияет на режим работы всех измерительных комплексов на суммарный небаланс.</t>
    </r>
  </si>
  <si>
    <t xml:space="preserve"> При  программном обеспечении АСКУЭ необходима обвязка вводов домов, подстанций,  РП и  на границах со смежными сетевыми организациями  приборами учета,  обеспечивающими  единую информационную систему.</t>
  </si>
  <si>
    <t>Настоящая программа  исключит  сверхнормативные потери, позволит вести постоянный контроль  за нагрузочными потерями,  максимально снизит потери от погрешности приборов учета.</t>
  </si>
  <si>
    <t>Энергетическая эффективность за 4 года  (снижение потерь) составит – 59,536  тыс. кВт.ч.</t>
  </si>
  <si>
    <t xml:space="preserve">  Таблица 6</t>
  </si>
  <si>
    <t>Ед. изм.</t>
  </si>
  <si>
    <t>Снижение затрат на собственные нужды подстанций</t>
  </si>
  <si>
    <t>тыс. руб.</t>
  </si>
  <si>
    <t>Выравнивание нагрузок фаз в распределительных сетях 0,38 кВ</t>
  </si>
  <si>
    <t>Модернизация системы учета,  программное обеспечение  АСКУЭ</t>
  </si>
  <si>
    <t>Экономическая эффективность</t>
  </si>
  <si>
    <t>тыс. кВт.ч</t>
  </si>
  <si>
    <t xml:space="preserve">   Директор ООО «Энергосети Сибири»                                                  В.В. Головкин</t>
  </si>
  <si>
    <t>4.4.  Мероприятия по модернизации оборудования, используемого для передачи электрической  энергии, в том числе по замене оборудования на оборудование с более высоким коэффициентом полезного действия. Внедрение инновационных, энергосберегающих решений и технологий;</t>
  </si>
  <si>
    <t>4.5. Мероприятия по оснащению приборами  и автоматизированными  системами учета  энергоресурсов.</t>
  </si>
  <si>
    <t>6.4. Состав мероприятий включённых в программу.</t>
  </si>
  <si>
    <t>2016 г.</t>
  </si>
  <si>
    <t>2017 г.</t>
  </si>
  <si>
    <t>2018 г.</t>
  </si>
  <si>
    <t>2019 г.</t>
  </si>
  <si>
    <t>-</t>
  </si>
  <si>
    <t>Цель реализации мероприятия</t>
  </si>
  <si>
    <t>Снижение технических потерь</t>
  </si>
  <si>
    <t>Снижение  технических   потерь 0,38 кВ. электроэнергии при ее передаче.</t>
  </si>
  <si>
    <t>Снижение потерь электрической энергии при её передаче.</t>
  </si>
  <si>
    <t>Снижение технологических потерь электроэнергии при её передаче.</t>
  </si>
  <si>
    <t>Основные технические характеристики</t>
  </si>
  <si>
    <t>Электрические характеристики оборудования</t>
  </si>
  <si>
    <t>Uном,</t>
  </si>
  <si>
    <t>кВ</t>
  </si>
  <si>
    <t>Сечение, количество жил</t>
  </si>
  <si>
    <t>марка</t>
  </si>
  <si>
    <t>Сопротивление постоянному току, не более Ом/км, алюминий</t>
  </si>
  <si>
    <t xml:space="preserve">    10 кВ</t>
  </si>
  <si>
    <t>0,1 (0,0605)</t>
  </si>
  <si>
    <t xml:space="preserve">    0,4 кВ</t>
  </si>
  <si>
    <t xml:space="preserve">   10 кВ</t>
  </si>
  <si>
    <t xml:space="preserve">    95/16</t>
  </si>
  <si>
    <t>АС-95/16</t>
  </si>
  <si>
    <t>2015г. базовое значение</t>
  </si>
  <si>
    <t>31 757,7</t>
  </si>
  <si>
    <t>42 429,52</t>
  </si>
  <si>
    <t>год</t>
  </si>
  <si>
    <t>Потери холостого хода, не более кВт.</t>
  </si>
  <si>
    <t>Потери короткого замыкания, не более кВт.</t>
  </si>
  <si>
    <r>
      <t xml:space="preserve">Свою деятельность  ООО «Энергосети Сибири» осуществляет на основании переданных ООО «Компания «Сибирь-Развитие», ООО «Дома Сибири» объектов электросетевого хозяйства  вместе с находящимся в них оборудованием по оформленным  договорам аренды 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.</t>
    </r>
  </si>
  <si>
    <t>НН</t>
  </si>
  <si>
    <t>1.  Характеристика электросетевого хозяйства  ООО «Энергосети Сибири».</t>
  </si>
  <si>
    <t>Целью создания компании служила необходимость полноценного обслуживания электрических, тепловых  сетей  принадлежащих ООО «Компания «Сибирь-Развитие»</t>
  </si>
  <si>
    <t>ООО «Энергосети Сибири» является полноценной сетевой организацией, осуществляющей весь комплекс услуг, присущих организации данного типа: от технологического присоединения электроустановок потребителей к эксплуатируемым Обществом электрическим сетям до оказания услуг по передаче   электрической энергии в сети уже подключенных потребителей.</t>
  </si>
  <si>
    <t xml:space="preserve">       ООО «Энергосети Сибири» получают:</t>
  </si>
  <si>
    <t>- электрическую энергию от ТЭЦ-2, ПС «Горская», Энергоблок – 16 МВт и через электрические сети  филиалов ОАО «Региональные электрические сети», а также  передает электрическую энергию транзитом через свои сети в сети  сторонних потребителей.</t>
  </si>
  <si>
    <t>Распределение  электрической энергии по внутренним  распределительным сетям ООО «Энергосети Сибири» выполняют специально обученные и аттестованные службы, обслуживающие данные сети.</t>
  </si>
  <si>
    <t>ООО "Энергосети Сибири"</t>
  </si>
  <si>
    <t>11.З. ИНФОРМАЦИЯ</t>
  </si>
  <si>
    <t>о способах приобретения, стоимости и объемах товаров, необходимых для оказания услуг по передаче электроэнергии</t>
  </si>
  <si>
    <t>- информация о корпоративных правилах осуществления закупок (включая использование конкурсов, аукционов);</t>
  </si>
  <si>
    <t>организация обеспечения электротехнической, кабельной продукцией осуществляется посредством запроса коммерческих предложений от нескольких поставщиков, анализа поступивших предложений по предложенным ценам, срокам, условиям поставки и заключения договоров поставки с поставщиком, предложившим наилучшие условия поставки.</t>
  </si>
  <si>
    <t>- информация о проведении закупок товаров, необходимых для производства регулируемых услуг (включая использование конкурсов, аукционов), с указанием наименований товаров и предполагаемых объемов закупок;</t>
  </si>
  <si>
    <t>правил закупок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</si>
  <si>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</si>
  <si>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№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</si>
  <si>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</si>
  <si>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 xml:space="preserve"> Зона деятельности в границах раздела балансовой принадлежности  с смежной сетевой организацией ОАО "Региональные электрические сети"  и потребителями подключенными к сетям ООО "Энергосети Сибири"</t>
  </si>
  <si>
    <t>Всего</t>
  </si>
  <si>
    <t>ВН</t>
  </si>
  <si>
    <t>1.</t>
  </si>
  <si>
    <t>1.1.</t>
  </si>
  <si>
    <t>из смежной сети, всего</t>
  </si>
  <si>
    <t>1.2.</t>
  </si>
  <si>
    <t xml:space="preserve">Поступление эл.энергии в сеть , ВСЕГО </t>
  </si>
  <si>
    <t>СН1</t>
  </si>
  <si>
    <t>СН2</t>
  </si>
  <si>
    <t>Полезный отпуск из сети</t>
  </si>
  <si>
    <t>потребителям оптового рынка</t>
  </si>
  <si>
    <t>№ п/п</t>
  </si>
  <si>
    <t>1.1</t>
  </si>
  <si>
    <t>1.2</t>
  </si>
  <si>
    <t>2.1</t>
  </si>
  <si>
    <t>2.2</t>
  </si>
  <si>
    <t>4.1</t>
  </si>
  <si>
    <t>4.2</t>
  </si>
  <si>
    <t>3.1</t>
  </si>
  <si>
    <t>3.2</t>
  </si>
  <si>
    <t>закупка товаров, необходимых для производства регулируемых услуг,  осуществляется без проведения конкурсов, аукционов, но по  правилам корпоративных</t>
  </si>
  <si>
    <t xml:space="preserve"> ИНФОРМАЦИЯ</t>
  </si>
  <si>
    <t>Наименование</t>
  </si>
  <si>
    <t>ООО «Энергосети Сибири»</t>
  </si>
  <si>
    <t xml:space="preserve">ОБЪЕМ ЭЛЕКТРИЧЕСКИХ СЕТЕЙ, </t>
  </si>
  <si>
    <t>НАХОДЯЩИХСЯ  НА ОПЕРАТИВНО-ТЕХНИЧЕСКОМ ОБСЛУЖИВАНИИ</t>
  </si>
  <si>
    <r>
      <t xml:space="preserve">                                                                  </t>
    </r>
    <r>
      <rPr>
        <b/>
        <sz val="11"/>
        <rFont val="Times New Roman"/>
        <family val="1"/>
      </rPr>
      <t>М-н «Горский»</t>
    </r>
  </si>
  <si>
    <r>
      <t>Трансформаторная подстанция ТП-3428 2 вакуумных выключателя типа BB/TEL 10-20/630,                                               с 4 выключателями нагрузки типа ВНА-10/630, 2 силовых трансформатора типа ТМГ-1000/1O/0,4</t>
    </r>
    <r>
      <rPr>
        <b/>
        <sz val="10"/>
        <rFont val="Times New Roman"/>
        <family val="1"/>
      </rPr>
      <t>;</t>
    </r>
  </si>
  <si>
    <r>
      <t>Трансформаторная подстанция ТП-3420 2 вакуумных выключателя типа BB/TEL 10-20/630,                                           с 4 выключателями нагрузки типа ВНА-10/630, 2 силовых трансформатора типа ТМГ-630/1O/0,4</t>
    </r>
    <r>
      <rPr>
        <b/>
        <sz val="10"/>
        <rFont val="Times New Roman"/>
        <family val="1"/>
      </rPr>
      <t>;</t>
    </r>
  </si>
  <si>
    <r>
      <t>Трансформаторная подстанция РП-3431 22 вакуумных выключателя типа BB/TEL 10-20/630,                                              2 силовых трансформатора типа ТМГ-630/1O-0,4</t>
    </r>
    <r>
      <rPr>
        <b/>
        <sz val="10"/>
        <rFont val="Times New Roman"/>
        <family val="1"/>
      </rPr>
      <t>;</t>
    </r>
  </si>
  <si>
    <r>
      <t>Трансформаторная подстанция ТП-3432 2 вакуумных выключателя типа BB/TEL 10-20/630,                                             с 4 выключателями нагрузки типа ВНА-10/630, 2 силовых трансформатора типа ТМГ-1000/1O/0,4)</t>
    </r>
    <r>
      <rPr>
        <b/>
        <sz val="10"/>
        <rFont val="Times New Roman"/>
        <family val="1"/>
      </rPr>
      <t>;</t>
    </r>
  </si>
  <si>
    <r>
      <t>Трансформаторная подстанция ТП-3435 2 вакуумных выключателя типа BB/TEL 10-20/630,                                          с 4 выключателями нагрузки типа ВНА-10/630, 2 силовых трансформатора типа ТМГ-1000/10/0,4)</t>
    </r>
    <r>
      <rPr>
        <b/>
        <sz val="10"/>
        <rFont val="Times New Roman"/>
        <family val="1"/>
      </rPr>
      <t>;</t>
    </r>
  </si>
  <si>
    <t xml:space="preserve">Трансформаторная подстанция ТП-3437 2 вакуумных выключателя типа BB/TEL 10-20/630,                                                   с 4 выключателями нагрузки типа ВНА-10/630, 2 силовых трансформатора типа ТМГ-1250/10/0,4 </t>
  </si>
  <si>
    <t>Трансформаторная подстанция ТП-3438 2 вакуумных выключателя типа BB/TEL 10-20/630,                                                        с 4 выключателями нагрузки типа ВНА-10/630, 2 силовых трансформатора типа ТМГ-1250/1O/0,4.</t>
  </si>
  <si>
    <r>
      <t>Трансформаторная подстанция РП-3341 22 вакуумных выключателя типа BB/TEL 10-20/630, 2                                            силовых трансформатора типа ТМГ-1250/1O/0,4</t>
    </r>
    <r>
      <rPr>
        <b/>
        <sz val="10"/>
        <rFont val="Times New Roman"/>
        <family val="1"/>
      </rPr>
      <t>;</t>
    </r>
  </si>
  <si>
    <r>
      <t>Трансформаторная подстанция ТП-3436 2 вакуумных выключателя типа BB/TEL 10-20/630,                                                             с 4 выключателями нагрузки типа ВНА-10/630, 2 силовых трансформатора типа ТМГ-1000/1O/0,4)</t>
    </r>
    <r>
      <rPr>
        <b/>
        <sz val="10"/>
        <rFont val="Times New Roman"/>
        <family val="1"/>
      </rPr>
      <t>;</t>
    </r>
  </si>
  <si>
    <t xml:space="preserve">Трансформаторная подстанция ТП-3430 2 вакуумных выключателя типа BB/TEL 10-20/630,                                          с 4 выключателями нагрузки типа ВНА-10/630, 2 силовых трансформатора типа ТМГ-1000/1O/0,4 </t>
  </si>
  <si>
    <t>Трансформаторная подстанция ТП-3433 2 вакуумных выключателя типа BB/TEL 10-20/630,                                                                с 4 выключателями нагрузки типа ВНА-10/630, 2 силовых трансформатора типа ТМГ-1000/1O/0,4.</t>
  </si>
  <si>
    <t>Кабельные линии 10 кВ общей протяженностью:</t>
  </si>
  <si>
    <t xml:space="preserve">ТЭЦ 2-РП-3341 </t>
  </si>
  <si>
    <t xml:space="preserve"> 6 х АПв3гаП-10-1х500/95 мм</t>
  </si>
  <si>
    <t xml:space="preserve">ТП 3430 –ТП 3433  </t>
  </si>
  <si>
    <t>2х ААБ2л-10-3х120</t>
  </si>
  <si>
    <t xml:space="preserve">ТП 3430 –ТП 3435 </t>
  </si>
  <si>
    <t xml:space="preserve"> ААБ2л-10-3х120 </t>
  </si>
  <si>
    <t xml:space="preserve">ТП 3430 –РП 3341  </t>
  </si>
  <si>
    <t xml:space="preserve">ТП 3433 –ТП 3436 </t>
  </si>
  <si>
    <t xml:space="preserve"> ААБ2л-10-3х150 </t>
  </si>
  <si>
    <t>ТП 3433 –ТП 3435</t>
  </si>
  <si>
    <t xml:space="preserve">ТП 3435 –ТП 3437 </t>
  </si>
  <si>
    <t xml:space="preserve">ТП 3437 –ТП 3438 </t>
  </si>
  <si>
    <t xml:space="preserve">ТП 3437 – РП 3431 </t>
  </si>
  <si>
    <t xml:space="preserve">ТП 3437– ТП 3438 </t>
  </si>
  <si>
    <t>ТП 3438 – РП 16</t>
  </si>
  <si>
    <t xml:space="preserve">ТП 3438-  РП 3431  </t>
  </si>
  <si>
    <t xml:space="preserve">РП 3431 – ТП 3436 </t>
  </si>
  <si>
    <t xml:space="preserve">РП 3341- ТП 3430 </t>
  </si>
  <si>
    <t xml:space="preserve">РП 3341- ТП 3435 </t>
  </si>
  <si>
    <t xml:space="preserve"> ТП 545- ТП 3432 </t>
  </si>
  <si>
    <t xml:space="preserve">ТП 206- ТП 3432 </t>
  </si>
  <si>
    <t xml:space="preserve">ПС «Горский» - РП 3431  </t>
  </si>
  <si>
    <t>3 хАПв3гаП-10-1х500/95</t>
  </si>
  <si>
    <t>Голубой  Залив</t>
  </si>
  <si>
    <t xml:space="preserve">Трансформаторная подстанция РП» Морская» «Голубой залив»» 22 вакуумных выключателя типа BB/TEL 10-20/630, 2 силовых трансформатора типа ТМГ-1000/1O </t>
  </si>
  <si>
    <r>
      <t>Трансформаторная подстанция ТП-1 «Голубой залив»» 2 вакуумных выключателя типа BB/TEL 10-20/630, с 4 выключателями нагрузки типа ВНА-10/630, 2 силовых трансформатора типа ТМГ-1000/1O/0,4)</t>
    </r>
    <r>
      <rPr>
        <b/>
        <sz val="10"/>
        <rFont val="Times New Roman"/>
        <family val="1"/>
      </rPr>
      <t>;</t>
    </r>
  </si>
  <si>
    <t xml:space="preserve">Воздушные линии 10 кВ </t>
  </si>
  <si>
    <t>РП, ввод 1 от ПС 35/10кВ Верх-Тула</t>
  </si>
  <si>
    <t>3хА95</t>
  </si>
  <si>
    <t>РП, ввод 2 от ПС 35/10кВ Верх-Тула</t>
  </si>
  <si>
    <t xml:space="preserve">Кабельные линии 10 кВ </t>
  </si>
  <si>
    <t>ТП 1 ввод 1 от РП</t>
  </si>
  <si>
    <t xml:space="preserve"> ААБ2л-10-3х185 </t>
  </si>
  <si>
    <t>ТП 1 ввод 2 от РП</t>
  </si>
  <si>
    <t>ж/массив "Челюскинский"</t>
  </si>
  <si>
    <r>
      <t>Трансформаторная подстанция ТП-4003 2 вакуумных выключателя типа BB/TEL 10-20/630, с 6 выключателями нагрузки типа ВНА-10/630, 2 силовых трансформатора типа ТМГ-1000 10/0,4)</t>
    </r>
    <r>
      <rPr>
        <b/>
        <sz val="10"/>
        <rFont val="Times New Roman"/>
        <family val="1"/>
      </rPr>
      <t>;</t>
    </r>
  </si>
  <si>
    <t>ПС «Челюскинская»- РП-980</t>
  </si>
  <si>
    <t xml:space="preserve"> ААБ2л-10-3х240</t>
  </si>
  <si>
    <t>РП-980 - ТП-4003</t>
  </si>
  <si>
    <t>Рябиновая 10/1</t>
  </si>
  <si>
    <t>Трансформаторная подстанция РП-4010 22 вакуумных выключателя типа BB/TEL 10-20/630, 2 силовых трансформатора типа ТМГ-1250/1O/0,4;</t>
  </si>
  <si>
    <t>ПС «Восточная»- РП 4010 ввод №1</t>
  </si>
  <si>
    <t>ПС «Восточная»- РП 4010 ввод №2</t>
  </si>
  <si>
    <t>ж/м на ул. Петухова</t>
  </si>
  <si>
    <t>Трансформаторная подстанция РП-3800 22 вакуумных выключателя типа BB/TEL 10-20/630, 2 силовых трансформатора типа ТМГ-1250/1O;</t>
  </si>
  <si>
    <t xml:space="preserve">Трансформаторная подстанция ТП-3801 4 вакуумных выключателя типа BB/TEL 10-20/630, с 4 выключателями нагрузки типа ВНА-10/630, 4 силовых трансформатора типа ТМГ-1250/1O </t>
  </si>
  <si>
    <r>
      <t>Трансформаторная подстанция ТП-3802 2 вакуумных выключателя типа BB/TEL 10-20/630, с 4 выключателями нагрузки типа ВНА-10/630, 2 силовых трансформатора типа ТМГ-1250/1O)</t>
    </r>
    <r>
      <rPr>
        <b/>
        <sz val="10"/>
        <rFont val="Times New Roman"/>
        <family val="1"/>
      </rPr>
      <t>;</t>
    </r>
  </si>
  <si>
    <r>
      <t>Трансформаторная подстанция ТП-3803 2 вакуумных выключателя типа BB/TEL 10-20/630, с 4 выключателями нагрузки типа ВНА-10/630, 4 силовых трансформатора типа ТМГ-1250/1O)</t>
    </r>
    <r>
      <rPr>
        <b/>
        <sz val="10"/>
        <rFont val="Times New Roman"/>
        <family val="1"/>
      </rPr>
      <t>;</t>
    </r>
  </si>
  <si>
    <t>ПС-110/10 кВ «Сварная»-РП 3800</t>
  </si>
  <si>
    <t>РП 3800- ТП 3801</t>
  </si>
  <si>
    <t>РП 3800- ТП 3802</t>
  </si>
  <si>
    <t xml:space="preserve"> ААБ2л-10-3х95</t>
  </si>
  <si>
    <t>Итого 10 кВ.</t>
  </si>
  <si>
    <t>Жилмассив на Фадеева</t>
  </si>
  <si>
    <t>Трансформаторная подстанция РП-111- 18 вакуумных выключателя типа BB/TEL 10-20/630, 2 силовых трансформатора типа ТМГ-1250/6;</t>
  </si>
  <si>
    <r>
      <t>Трансформаторная подстанция ТП-112 - 2 вакуумных выключателя типа BB/TEL 10-20/630, с 4 выключателями нагрузки типа ВНА-10/630, 2 силовых трансформатора типа ТМГ-1250/6)</t>
    </r>
    <r>
      <rPr>
        <b/>
        <sz val="10"/>
        <rFont val="Times New Roman"/>
        <family val="1"/>
      </rPr>
      <t>;</t>
    </r>
  </si>
  <si>
    <r>
      <t>Трансформаторная подстанция ТП-113 - 2 вакуумных выключателя типа BB/TEL 10-20/630, с 4 выключателями нагрузки типа ВНА-10/630, 2 силовых трансформатора типа ТМГ-1250/6)</t>
    </r>
    <r>
      <rPr>
        <b/>
        <sz val="10"/>
        <rFont val="Times New Roman"/>
        <family val="1"/>
      </rPr>
      <t>;</t>
    </r>
  </si>
  <si>
    <t>Трансформаторная подстанция ТП-114 -  2 вакуумных выключателя типа BB/TEL 10-20/630, с 4 выключателями нагрузки типа ВНА-10/630, 2 силовых трансформатора типа ТМГ-1250/6)</t>
  </si>
  <si>
    <t xml:space="preserve">ГПП «Экран» яч№19-РП 111яч№3 </t>
  </si>
  <si>
    <t>3хААБ2л-6-2 3х185</t>
  </si>
  <si>
    <t xml:space="preserve">ГПП «Экран» яч№37-РП 111яч№10 </t>
  </si>
  <si>
    <t xml:space="preserve">РП 111яч№17- ТП 113яч№3 </t>
  </si>
  <si>
    <t>ААБ2л-6 2х 3х185</t>
  </si>
  <si>
    <t xml:space="preserve">ТП 113яч№7- ТП 112яч№3 </t>
  </si>
  <si>
    <t xml:space="preserve">РП 111яч№24- ТП 113яч№8 </t>
  </si>
  <si>
    <t xml:space="preserve">ААБ2л-6 2х 3х185 </t>
  </si>
  <si>
    <t xml:space="preserve">ТП 113яч№4- ТП 112яч№8 </t>
  </si>
  <si>
    <t xml:space="preserve">ТП 112яч№7- ТП 114яч№3 </t>
  </si>
  <si>
    <t xml:space="preserve">ТП 112яч№4- ТП 114яч№8 </t>
  </si>
  <si>
    <t xml:space="preserve">РП 111яч№22- ТП 114яч№4 </t>
  </si>
  <si>
    <t>Итого 10 кВ</t>
  </si>
  <si>
    <t>Уровень напяжения 0,4 кВ</t>
  </si>
  <si>
    <t>Ввода</t>
  </si>
  <si>
    <t>Длина кабеля</t>
  </si>
  <si>
    <t>марка кабеля</t>
  </si>
  <si>
    <t>сечение</t>
  </si>
  <si>
    <t>№ фидера</t>
  </si>
  <si>
    <t xml:space="preserve"> №ТТ</t>
  </si>
  <si>
    <t>мкр Горский  д.86</t>
  </si>
  <si>
    <t>бс 1,2 ввод 1</t>
  </si>
  <si>
    <t xml:space="preserve">ААБ2л-1 </t>
  </si>
  <si>
    <t>4х185</t>
  </si>
  <si>
    <t>Ф-1</t>
  </si>
  <si>
    <t xml:space="preserve"> ТП-3438</t>
  </si>
  <si>
    <t>бс 1,2 ввод 2</t>
  </si>
  <si>
    <t>Ф-2</t>
  </si>
  <si>
    <t>бс 3,4 ввод 1</t>
  </si>
  <si>
    <t>2(4х120)</t>
  </si>
  <si>
    <t>Ф-5</t>
  </si>
  <si>
    <t>бс 3,4 ввод 2</t>
  </si>
  <si>
    <t>Ф-6</t>
  </si>
  <si>
    <t>бс 1,2 авр</t>
  </si>
  <si>
    <t>4х120</t>
  </si>
  <si>
    <t>Ф-3</t>
  </si>
  <si>
    <t>бс 3,4 авр</t>
  </si>
  <si>
    <t>4х95</t>
  </si>
  <si>
    <t>Ф-11</t>
  </si>
  <si>
    <t>бс 1,2 офисы ввод 1</t>
  </si>
  <si>
    <t>4х70</t>
  </si>
  <si>
    <t>Ф-7</t>
  </si>
  <si>
    <t>бс 1,2 офисы ввод 2</t>
  </si>
  <si>
    <t>Ф-8</t>
  </si>
  <si>
    <t>бс 3,4 офисы ввод 1</t>
  </si>
  <si>
    <t>Ф-15</t>
  </si>
  <si>
    <t>бс 3,4 офисы ввод 2</t>
  </si>
  <si>
    <t>Ф-16</t>
  </si>
  <si>
    <t xml:space="preserve">мкр Горский </t>
  </si>
  <si>
    <t>ЦТП №42</t>
  </si>
  <si>
    <t>Ф-9</t>
  </si>
  <si>
    <t>Ф-10</t>
  </si>
  <si>
    <r>
      <t xml:space="preserve">мкр Горский гараж-стоянка </t>
    </r>
    <r>
      <rPr>
        <i/>
        <sz val="9"/>
        <rFont val="Times New Roman"/>
        <family val="1"/>
      </rPr>
      <t>№ 34</t>
    </r>
  </si>
  <si>
    <t>ввод 1</t>
  </si>
  <si>
    <t>Ф-13</t>
  </si>
  <si>
    <t>ввод2</t>
  </si>
  <si>
    <t>Ф-14</t>
  </si>
  <si>
    <t>ввод 3 авр</t>
  </si>
  <si>
    <t>Ф-19</t>
  </si>
  <si>
    <t>ввод 4 авр</t>
  </si>
  <si>
    <t>Ф-20</t>
  </si>
  <si>
    <t>мкр Горский  д.73</t>
  </si>
  <si>
    <t>бс 1,3 ввод 1</t>
  </si>
  <si>
    <t>2(4х95)</t>
  </si>
  <si>
    <t>ф-5</t>
  </si>
  <si>
    <t>ТП-3431А</t>
  </si>
  <si>
    <t>бс 1,3  ввод 2</t>
  </si>
  <si>
    <t>ф-6</t>
  </si>
  <si>
    <t>бс 2 ввод 1</t>
  </si>
  <si>
    <t>ф-1</t>
  </si>
  <si>
    <t>бс 2 ввод 2</t>
  </si>
  <si>
    <t>ф-2</t>
  </si>
  <si>
    <t>офисы ввод 1</t>
  </si>
  <si>
    <t>ф-7</t>
  </si>
  <si>
    <t>офисы ввод 2</t>
  </si>
  <si>
    <t>ф-4</t>
  </si>
  <si>
    <t>авр</t>
  </si>
  <si>
    <t>ф-3</t>
  </si>
  <si>
    <t>ф-8</t>
  </si>
  <si>
    <t>мкр Горский  д.75</t>
  </si>
  <si>
    <t>БС 1,2ввод 1</t>
  </si>
  <si>
    <t>ф-9</t>
  </si>
  <si>
    <t>бс1,2 ввод 2</t>
  </si>
  <si>
    <t>ф-10</t>
  </si>
  <si>
    <t>бс 3 ввод 1</t>
  </si>
  <si>
    <t>ф-13</t>
  </si>
  <si>
    <t>бс 3 ввод 2</t>
  </si>
  <si>
    <t>ф-14</t>
  </si>
  <si>
    <t>бс 4 ввод 1</t>
  </si>
  <si>
    <t>ф-17</t>
  </si>
  <si>
    <t>бс 4 ввод 2</t>
  </si>
  <si>
    <t>ф-18</t>
  </si>
  <si>
    <t>ф-15</t>
  </si>
  <si>
    <t>ф-16</t>
  </si>
  <si>
    <t>ф-11</t>
  </si>
  <si>
    <t>ф-12</t>
  </si>
  <si>
    <t>мкр Горский  д.69/1</t>
  </si>
  <si>
    <t>бс 123 ввод 1</t>
  </si>
  <si>
    <t>ф-21</t>
  </si>
  <si>
    <t>бс123 ввод 2</t>
  </si>
  <si>
    <t>ф-22</t>
  </si>
  <si>
    <t>бс 123 авр</t>
  </si>
  <si>
    <t>ф-25</t>
  </si>
  <si>
    <t>ф-26</t>
  </si>
  <si>
    <t>бс 123 офисы ввод 1</t>
  </si>
  <si>
    <t>ф-27</t>
  </si>
  <si>
    <t>бс 123 офисы ввод 2</t>
  </si>
  <si>
    <t>ф-28</t>
  </si>
  <si>
    <t>мкр Горский  д.31(г-ж)</t>
  </si>
  <si>
    <t>ввод 2</t>
  </si>
  <si>
    <t>ф-32</t>
  </si>
  <si>
    <t>мкр Горский  д.31 (стр)</t>
  </si>
  <si>
    <t>4х50</t>
  </si>
  <si>
    <t>ф-29</t>
  </si>
  <si>
    <t>ф-30</t>
  </si>
  <si>
    <t>ВВОД 1</t>
  </si>
  <si>
    <t>ф-31</t>
  </si>
  <si>
    <t>мкр Горский  д.63/1</t>
  </si>
  <si>
    <t>подъезд 3 ввод 1</t>
  </si>
  <si>
    <t>4х150</t>
  </si>
  <si>
    <t>ТП-3436 3п.</t>
  </si>
  <si>
    <t>подъезд 3 ввод 2</t>
  </si>
  <si>
    <t>мкр Горский д 66</t>
  </si>
  <si>
    <t>подъезд 1 ввод 1</t>
  </si>
  <si>
    <t xml:space="preserve">АПвВнг(А)LS </t>
  </si>
  <si>
    <t>4x185</t>
  </si>
  <si>
    <t>ТП-3435</t>
  </si>
  <si>
    <t>подъезд 1 ввод 2</t>
  </si>
  <si>
    <t>подъезд 2 ввод 1</t>
  </si>
  <si>
    <t>подъезд 2 ввод 2</t>
  </si>
  <si>
    <t>автостоянка ввод 1</t>
  </si>
  <si>
    <t>автостоянка ввод 2</t>
  </si>
  <si>
    <t>автостоянка авр</t>
  </si>
  <si>
    <t>ф-19</t>
  </si>
  <si>
    <t>ф-20</t>
  </si>
  <si>
    <t>магазин ввод 1</t>
  </si>
  <si>
    <t>магазин ввод 2</t>
  </si>
  <si>
    <t>мкр Горский  д.64 ОТЦ</t>
  </si>
  <si>
    <t>автостоянка  авр</t>
  </si>
  <si>
    <t>5х25</t>
  </si>
  <si>
    <t>офисы авр</t>
  </si>
  <si>
    <t>офисы ввод 3</t>
  </si>
  <si>
    <t>мкр Горский  д.64 "Мария-РА"</t>
  </si>
  <si>
    <t>магазин</t>
  </si>
  <si>
    <t>офисы ввод 1 КЖЭК "Горский"</t>
  </si>
  <si>
    <t>офисы ввод 4</t>
  </si>
  <si>
    <t>мкр Горский  д.32(г-ж)</t>
  </si>
  <si>
    <t>ф-23</t>
  </si>
  <si>
    <t>мкр Горский  д.32</t>
  </si>
  <si>
    <t>ф-24</t>
  </si>
  <si>
    <t>АВР</t>
  </si>
  <si>
    <t>мкр Горский  д.78</t>
  </si>
  <si>
    <t>бс1 ввод 1</t>
  </si>
  <si>
    <t xml:space="preserve"> ТП-3428</t>
  </si>
  <si>
    <t>бс1 ввод 2</t>
  </si>
  <si>
    <t>бс2 ввод 1</t>
  </si>
  <si>
    <t>бс2 ввод 2</t>
  </si>
  <si>
    <t>бс 3,4  ввод 1</t>
  </si>
  <si>
    <t>бс 3,4  ввод 2</t>
  </si>
  <si>
    <t>бс 3,4  ввод 3</t>
  </si>
  <si>
    <t>бс 3,4  ввод 4</t>
  </si>
  <si>
    <t>мкр Горский  д.76</t>
  </si>
  <si>
    <t>мкр Горский  д.72</t>
  </si>
  <si>
    <t xml:space="preserve"> ТП-3432</t>
  </si>
  <si>
    <t>бс 3,4,5  ввод 1</t>
  </si>
  <si>
    <t>бс 3,4,5  ввод 2</t>
  </si>
  <si>
    <t>бс 3,4,5  офисы ввод 1</t>
  </si>
  <si>
    <t>бс 3,4,5  офисы ввод 2</t>
  </si>
  <si>
    <t>мкр Горский  д.82</t>
  </si>
  <si>
    <t>мкр Горский  д.74</t>
  </si>
  <si>
    <t xml:space="preserve"> мкр. Горский</t>
  </si>
  <si>
    <t>ЦТП- №43</t>
  </si>
  <si>
    <t>мкр Горский д. 67</t>
  </si>
  <si>
    <t>подъезды 1,2,3 ввод 1</t>
  </si>
  <si>
    <t xml:space="preserve"> ТП-3433</t>
  </si>
  <si>
    <t>подъезды 1,2,3 ввод 2</t>
  </si>
  <si>
    <t>ф- 5</t>
  </si>
  <si>
    <t>ф- 6</t>
  </si>
  <si>
    <t>офисы ввод 1 под. 1,2,3</t>
  </si>
  <si>
    <t>офисы ввод 2 под. 1,2,3</t>
  </si>
  <si>
    <t>мкр Горский д. 69</t>
  </si>
  <si>
    <t>бс 456 офисы ввод 1</t>
  </si>
  <si>
    <t>бс 456 офисы ввод 2</t>
  </si>
  <si>
    <t>бс 456 ввод 3</t>
  </si>
  <si>
    <t>бс 456 ввод 4</t>
  </si>
  <si>
    <t>бс 456 авр</t>
  </si>
  <si>
    <t>мкр Горский гараж-стоянка 33</t>
  </si>
  <si>
    <t xml:space="preserve"> авр</t>
  </si>
  <si>
    <t>мкр Горский д. 63</t>
  </si>
  <si>
    <t>ТП-3430</t>
  </si>
  <si>
    <t>подъезд 4 ввод 1</t>
  </si>
  <si>
    <t>подъезд 4 ввод 2</t>
  </si>
  <si>
    <t>подъезд 5 ввод 1</t>
  </si>
  <si>
    <t>подъезд 5 ввод 2</t>
  </si>
  <si>
    <t>офисы ввод 1 под. 4,5</t>
  </si>
  <si>
    <t>офисы ввод 2 под. 4,5</t>
  </si>
  <si>
    <t>авр под.4,5</t>
  </si>
  <si>
    <t>мкр Горский д. 65</t>
  </si>
  <si>
    <t xml:space="preserve"> ТП-3436 (1,2под офисы)</t>
  </si>
  <si>
    <t>мкр Горский  д.53</t>
  </si>
  <si>
    <t xml:space="preserve"> подъезд (4,5)ввод 2</t>
  </si>
  <si>
    <t xml:space="preserve">  ТП-3341А</t>
  </si>
  <si>
    <t xml:space="preserve"> подъезд (4,5)ввод 1</t>
  </si>
  <si>
    <t xml:space="preserve"> подъезд (1,2,3)ввод 2</t>
  </si>
  <si>
    <t xml:space="preserve"> подъезд (1,2,3)ввод 1</t>
  </si>
  <si>
    <t xml:space="preserve"> подъезд 5 ввод 1</t>
  </si>
  <si>
    <t xml:space="preserve"> подъезд 5 ввод 2</t>
  </si>
  <si>
    <t>бс 123 офисы ввод1</t>
  </si>
  <si>
    <t>бс 123 офисы ввод2</t>
  </si>
  <si>
    <t>ф11</t>
  </si>
  <si>
    <t>мкр Горский д.52</t>
  </si>
  <si>
    <t>офисы ввод 2 ПТО "Концерн Сибирь"</t>
  </si>
  <si>
    <t>мкр Горский  д.61</t>
  </si>
  <si>
    <t>ввод 1 (ООО "Энергосети Сибири"</t>
  </si>
  <si>
    <t>ф19</t>
  </si>
  <si>
    <t>ф20</t>
  </si>
  <si>
    <t>мкр Горский  д.60</t>
  </si>
  <si>
    <t>подъезды 1,2 ввод 1</t>
  </si>
  <si>
    <t xml:space="preserve"> ТП- 3420</t>
  </si>
  <si>
    <t>подъезды 1,2 ввод 2</t>
  </si>
  <si>
    <t>офис</t>
  </si>
  <si>
    <t>мкр Горский  д.43</t>
  </si>
  <si>
    <t>Проектный институт Концерна Сибирь</t>
  </si>
  <si>
    <t>мкр Горский  д.84</t>
  </si>
  <si>
    <t>бс 1ввод 1</t>
  </si>
  <si>
    <t>ТП-3437</t>
  </si>
  <si>
    <t>бс 1 ввод 2</t>
  </si>
  <si>
    <t>б с 3,4 ввод 1</t>
  </si>
  <si>
    <t>2(4х150)</t>
  </si>
  <si>
    <t>б с 3,4 ввод 2</t>
  </si>
  <si>
    <t>б с 1,2 офисы ввод 1</t>
  </si>
  <si>
    <t>б с 1,2 офисы ввод 2</t>
  </si>
  <si>
    <t>б с 3,4 офисы ввод 1</t>
  </si>
  <si>
    <t>б с 3,4 офисы ввод 2</t>
  </si>
  <si>
    <t>б с 1 2 авр</t>
  </si>
  <si>
    <t>БС 2 ВВОД 1</t>
  </si>
  <si>
    <t>б с 3,4 авр</t>
  </si>
  <si>
    <t>мкр Горский  д.68</t>
  </si>
  <si>
    <t>ввод 1  (1,2,3)</t>
  </si>
  <si>
    <t>ввод 2 (1,2,3)</t>
  </si>
  <si>
    <t>парковка авр</t>
  </si>
  <si>
    <t>офисы ввод 1 (1,2,3)</t>
  </si>
  <si>
    <t>офисы ввод 2 (1,2,3)</t>
  </si>
  <si>
    <t>авр (1,2,3)</t>
  </si>
  <si>
    <t>парковка ввод 1</t>
  </si>
  <si>
    <t>парковка ввод 2</t>
  </si>
  <si>
    <t>Итого: Горский микрорайон</t>
  </si>
  <si>
    <t xml:space="preserve"> ВРУ 1 ж/д 1</t>
  </si>
  <si>
    <t>ААБЛ2л</t>
  </si>
  <si>
    <t xml:space="preserve"> ПС "Восточная" РП-4010</t>
  </si>
  <si>
    <t xml:space="preserve">  ВРУ АВР ж/д 1</t>
  </si>
  <si>
    <t xml:space="preserve"> ВРУ 1 ж/д 2</t>
  </si>
  <si>
    <t xml:space="preserve"> ВРУ 2 ж/д 2</t>
  </si>
  <si>
    <t xml:space="preserve">  ВРУ АВР ж/д 2</t>
  </si>
  <si>
    <t xml:space="preserve"> ВРУ 1 ж/д 3</t>
  </si>
  <si>
    <t xml:space="preserve"> ВРУ 2 ж/д 3</t>
  </si>
  <si>
    <t xml:space="preserve">  ВРУ АВР ж/д 3</t>
  </si>
  <si>
    <t xml:space="preserve"> ВРУ 1 ж/д 4</t>
  </si>
  <si>
    <t xml:space="preserve">  ВРУ АВР ж/д 4</t>
  </si>
  <si>
    <t xml:space="preserve"> ВРУ 2 ж/д 4</t>
  </si>
  <si>
    <t>ВРУ автостоянки</t>
  </si>
  <si>
    <t xml:space="preserve"> АВР автостоянки</t>
  </si>
  <si>
    <t>офисы</t>
  </si>
  <si>
    <t xml:space="preserve"> Итого: Рябиновая 10/1</t>
  </si>
  <si>
    <t>Железнодорожная</t>
  </si>
  <si>
    <t>ул.Железнодорожнаяд.10</t>
  </si>
  <si>
    <t>УК ЖЭУ</t>
  </si>
  <si>
    <t>ТП-4003</t>
  </si>
  <si>
    <t>жилая часть ввод 1</t>
  </si>
  <si>
    <t>офисы 1</t>
  </si>
  <si>
    <t>офисы 2</t>
  </si>
  <si>
    <t>ул.Железнодорожнаяд.12</t>
  </si>
  <si>
    <t>жилой дом ввод 1</t>
  </si>
  <si>
    <t>жилой дом ввод 2</t>
  </si>
  <si>
    <t>офисы  1</t>
  </si>
  <si>
    <t>офисы  2</t>
  </si>
  <si>
    <t>ул.Железнодорожнаяд.12/1</t>
  </si>
  <si>
    <t>Автопарковка -1</t>
  </si>
  <si>
    <t>Автопарковка -2</t>
  </si>
  <si>
    <t>Автопарковка - 3</t>
  </si>
  <si>
    <t>административное здание ввод 1</t>
  </si>
  <si>
    <t>административное здание ввод 2</t>
  </si>
  <si>
    <t>ул.Железнодорожнаяд.14</t>
  </si>
  <si>
    <t>офис 1</t>
  </si>
  <si>
    <t>офис 2</t>
  </si>
  <si>
    <t>Итого: Железнодорожная</t>
  </si>
  <si>
    <t>Голубой залив</t>
  </si>
  <si>
    <t>Голубой залив, 1</t>
  </si>
  <si>
    <t>АПвБбШв</t>
  </si>
  <si>
    <t xml:space="preserve"> (4х150)</t>
  </si>
  <si>
    <t>ПС 35/10кВ Верх-Тула</t>
  </si>
  <si>
    <t>Голубой залив, 2</t>
  </si>
  <si>
    <t>(4х150)</t>
  </si>
  <si>
    <t>Голубой залив, 3</t>
  </si>
  <si>
    <t>Голубой залив, 4</t>
  </si>
  <si>
    <t>Голубой залив, 5</t>
  </si>
  <si>
    <t>5.1</t>
  </si>
  <si>
    <t>5.2</t>
  </si>
  <si>
    <t>Голубой залив, 6</t>
  </si>
  <si>
    <t>6.1</t>
  </si>
  <si>
    <t>6.2</t>
  </si>
  <si>
    <t>Голубой залив, 7</t>
  </si>
  <si>
    <t>7.1</t>
  </si>
  <si>
    <t>7.2</t>
  </si>
  <si>
    <t>охрана</t>
  </si>
  <si>
    <t>(4*120)</t>
  </si>
  <si>
    <t>2</t>
  </si>
  <si>
    <t>освещение</t>
  </si>
  <si>
    <t xml:space="preserve"> (4х120)</t>
  </si>
  <si>
    <t>Голубой залив 10 (11)</t>
  </si>
  <si>
    <t>17,1</t>
  </si>
  <si>
    <t>17.2</t>
  </si>
  <si>
    <t>Голубой залив 14 (12)</t>
  </si>
  <si>
    <t xml:space="preserve"> (4х185)</t>
  </si>
  <si>
    <t>8.1</t>
  </si>
  <si>
    <t>8.2</t>
  </si>
  <si>
    <t>Голубой залив, 15,16,17,24,25,26,22</t>
  </si>
  <si>
    <t>коттеджи</t>
  </si>
  <si>
    <t>11.1</t>
  </si>
  <si>
    <t>11.2.</t>
  </si>
  <si>
    <t>Голубой залив, 33,29,30,31,32</t>
  </si>
  <si>
    <t>12.1</t>
  </si>
  <si>
    <t>12.2</t>
  </si>
  <si>
    <t>Голубой залив, 28,27,44,45,46</t>
  </si>
  <si>
    <t xml:space="preserve"> (4х240)</t>
  </si>
  <si>
    <t>26.1</t>
  </si>
  <si>
    <t>26.2</t>
  </si>
  <si>
    <t xml:space="preserve">Голубой залив, 14 </t>
  </si>
  <si>
    <t>таунхауз</t>
  </si>
  <si>
    <t>Голубой залив, 4-2,2-14,2-15,2-16</t>
  </si>
  <si>
    <t>16.1</t>
  </si>
  <si>
    <t>16.2</t>
  </si>
  <si>
    <t>Голубой залив, 12 (т/х)</t>
  </si>
  <si>
    <t>9.1</t>
  </si>
  <si>
    <t>9.2</t>
  </si>
  <si>
    <t>Голубой залив, 42,43</t>
  </si>
  <si>
    <t>15.1</t>
  </si>
  <si>
    <t>15.2</t>
  </si>
  <si>
    <t>Итого Голубой залив:</t>
  </si>
  <si>
    <t>ул.Виктора Уса, 7 (1 стр.)</t>
  </si>
  <si>
    <t xml:space="preserve">Ввод 1 </t>
  </si>
  <si>
    <t>АПвБбШп</t>
  </si>
  <si>
    <t>1(4х240)</t>
  </si>
  <si>
    <t>ф.17</t>
  </si>
  <si>
    <t>ПС "Сварная"</t>
  </si>
  <si>
    <t>Подъезд 1</t>
  </si>
  <si>
    <t>Ввод 2</t>
  </si>
  <si>
    <t>ф.2</t>
  </si>
  <si>
    <t>Ввод 3</t>
  </si>
  <si>
    <t>ф.21</t>
  </si>
  <si>
    <t>Ввод 4</t>
  </si>
  <si>
    <t>ф.6</t>
  </si>
  <si>
    <t>ф.25</t>
  </si>
  <si>
    <t>Подъезд 2</t>
  </si>
  <si>
    <t>ф.10</t>
  </si>
  <si>
    <t>ф.29</t>
  </si>
  <si>
    <t>ф.14</t>
  </si>
  <si>
    <t>Ввод 5 (АВР)</t>
  </si>
  <si>
    <t>1(4х150)</t>
  </si>
  <si>
    <t>ф.3</t>
  </si>
  <si>
    <t>Ввод 6 (АВР)</t>
  </si>
  <si>
    <t>ф.20</t>
  </si>
  <si>
    <t>Подъезд 3</t>
  </si>
  <si>
    <t>Ввод 7 (офисы)</t>
  </si>
  <si>
    <t>1(4х70)</t>
  </si>
  <si>
    <t>ф.19</t>
  </si>
  <si>
    <t>Ввод 8 (офисы)</t>
  </si>
  <si>
    <t>ф.4</t>
  </si>
  <si>
    <t>Подъезд 4</t>
  </si>
  <si>
    <t>ул.Виктора Уса, 9 (2 стр.)</t>
  </si>
  <si>
    <t>2хАПвБбШп</t>
  </si>
  <si>
    <t>1(4х120)</t>
  </si>
  <si>
    <t>ф.1</t>
  </si>
  <si>
    <t>ф.5</t>
  </si>
  <si>
    <t>ф.9</t>
  </si>
  <si>
    <t>ф.13</t>
  </si>
  <si>
    <t>Ввод 7 (АВР)</t>
  </si>
  <si>
    <t>ф.7</t>
  </si>
  <si>
    <t>Ввод 8 (АВР)</t>
  </si>
  <si>
    <t>ф.8</t>
  </si>
  <si>
    <t>Ввод 9 (офисы)</t>
  </si>
  <si>
    <t>ф.11</t>
  </si>
  <si>
    <t>Ввод 10 (офисы)</t>
  </si>
  <si>
    <t>ф.12</t>
  </si>
  <si>
    <t>ф.18</t>
  </si>
  <si>
    <t>ф.22</t>
  </si>
  <si>
    <t>ул.Виктора Уса, 13 (3 стр.)</t>
  </si>
  <si>
    <t>ул.Виктора Уса, 11/1 (4 стр.)</t>
  </si>
  <si>
    <t>АПвБбШвнг</t>
  </si>
  <si>
    <t>ф.28</t>
  </si>
  <si>
    <t>ф.16</t>
  </si>
  <si>
    <t>Ввод 1</t>
  </si>
  <si>
    <t>ф.26</t>
  </si>
  <si>
    <t>Ввод 1 (АВР)</t>
  </si>
  <si>
    <t>Ввод 2 (АВР)</t>
  </si>
  <si>
    <t>Ввод 3 (офисы)</t>
  </si>
  <si>
    <t>ф.30</t>
  </si>
  <si>
    <t>Ввод 4 (офисы)</t>
  </si>
  <si>
    <t>Ввод 5</t>
  </si>
  <si>
    <t>ф.32</t>
  </si>
  <si>
    <t>Ввод 6</t>
  </si>
  <si>
    <t>ул.Виктора Уса, 11 (5 стр.)</t>
  </si>
  <si>
    <t>1(4х185)</t>
  </si>
  <si>
    <t>1(4х95)</t>
  </si>
  <si>
    <t>Ввод 1 (офисы)</t>
  </si>
  <si>
    <t>1(4х35)</t>
  </si>
  <si>
    <t>Ввод 2 (офисы)</t>
  </si>
  <si>
    <t>ф.27</t>
  </si>
  <si>
    <t xml:space="preserve">Ввод 2 </t>
  </si>
  <si>
    <t>ф.31</t>
  </si>
  <si>
    <t>ф.34</t>
  </si>
  <si>
    <t>ул.Виктора Уса, 15</t>
  </si>
  <si>
    <t xml:space="preserve">Ввод 3 </t>
  </si>
  <si>
    <t xml:space="preserve">Ввод 4 </t>
  </si>
  <si>
    <t>ф.15</t>
  </si>
  <si>
    <t>ф.23</t>
  </si>
  <si>
    <t>ул.Виктора Уса, 7/1</t>
  </si>
  <si>
    <t>1(4х25)</t>
  </si>
  <si>
    <t>ул.Виктора Уса, 15/1</t>
  </si>
  <si>
    <t>Итого ж/м Петухова</t>
  </si>
  <si>
    <t>итого 0,4 кВ.</t>
  </si>
  <si>
    <t xml:space="preserve"> Фадеева,66/5 </t>
  </si>
  <si>
    <t>В1 ТП111А- ВРУ1.1-1</t>
  </si>
  <si>
    <t>АПвБбШп-1-4х240</t>
  </si>
  <si>
    <t>В2 ТП111А- ВРУ1.1-2</t>
  </si>
  <si>
    <t>В3 ТП111А- ВРУ1.1-3</t>
  </si>
  <si>
    <t>В4 ТП111А- ВРУ1.1-4</t>
  </si>
  <si>
    <t>В1 ТП111А- ВРУ1.2-1</t>
  </si>
  <si>
    <t>В2 ТП111А- ВРУ1.</t>
  </si>
  <si>
    <t>В3 ТП111А- ВРУ1.2-3</t>
  </si>
  <si>
    <t xml:space="preserve"> Фадеева,66/5</t>
  </si>
  <si>
    <t>В4 ТП111А- ВРУ1.2-4</t>
  </si>
  <si>
    <t>АВР ТП111А- ВА1.1</t>
  </si>
  <si>
    <t>АВР ТП111А- ВА1.2</t>
  </si>
  <si>
    <t xml:space="preserve"> Фадеева,66/5  </t>
  </si>
  <si>
    <t>Офисы  ТП111А- ВО1.1</t>
  </si>
  <si>
    <t>Офисы  ТП111А- ВО1</t>
  </si>
  <si>
    <t xml:space="preserve">В1 ТП111А- ВРУ1.3-1 </t>
  </si>
  <si>
    <t>В3 ТП111А- ВРУ1.</t>
  </si>
  <si>
    <t>В4 ТП111А- ВРУ1.3-4</t>
  </si>
  <si>
    <t xml:space="preserve">Фадеева,66/4 </t>
  </si>
  <si>
    <t xml:space="preserve">В1 ТП111А- ВРУ ЦТП </t>
  </si>
  <si>
    <t>АПвБбШп-1-4х185</t>
  </si>
  <si>
    <t xml:space="preserve"> Фадеева,66/4 </t>
  </si>
  <si>
    <t>В2 ТП111А- ВРУ ЦТП</t>
  </si>
  <si>
    <t>В1 ТП112- ВРУ1.1-1</t>
  </si>
  <si>
    <t>В2 ТП112- ВРУ1.1-2</t>
  </si>
  <si>
    <t>В3 ТП112- ВРУ1.2-1</t>
  </si>
  <si>
    <t>В4 ТП112- ВРУ1.2-1</t>
  </si>
  <si>
    <t>В1 ТП112- ВРУ2.1-1</t>
  </si>
  <si>
    <t>В2 ТП112- ВРУ2.1-2</t>
  </si>
  <si>
    <t>В3 ТП112- ВРУ2.2-1</t>
  </si>
  <si>
    <t>В4 ТП112- ВРУ2.2-1</t>
  </si>
  <si>
    <t xml:space="preserve"> Фадеева,66/4</t>
  </si>
  <si>
    <t>АВР В1  ТП112- ВРУ2.3-1</t>
  </si>
  <si>
    <t>АПвБбШп-1-4х95</t>
  </si>
  <si>
    <t>АВР В2  ТП112- ВРУ2.3-2</t>
  </si>
  <si>
    <t xml:space="preserve">АПвБбШп-1-4х95 </t>
  </si>
  <si>
    <t xml:space="preserve">В1 ТП112- ВРУ3.1-1 </t>
  </si>
  <si>
    <t>В2 ТП112- ВРУ3.1-2</t>
  </si>
  <si>
    <t>В3 ТП112- ВРУ3.2-1</t>
  </si>
  <si>
    <t>В4 ТП112- ВРУ3.2-1</t>
  </si>
  <si>
    <t>Офисы В1 ТП112- ВРУ3.3-1</t>
  </si>
  <si>
    <t>Офисы В2 ТП112- ВРУ3.3-2</t>
  </si>
  <si>
    <t xml:space="preserve"> Фадеева, 66/8 </t>
  </si>
  <si>
    <t>В1 ТП-113- ВРУ 1.1 -1</t>
  </si>
  <si>
    <t xml:space="preserve">АПвБбШнг -2-4х150 </t>
  </si>
  <si>
    <t xml:space="preserve">Фадеева, 66/8 </t>
  </si>
  <si>
    <t>В2 ТП-113- ВРУ 1.1-2</t>
  </si>
  <si>
    <t>В1 ТП-113- ВРУ 1.1 -3</t>
  </si>
  <si>
    <t>АПвБбШнг -2-4х150</t>
  </si>
  <si>
    <t xml:space="preserve">  Фадеева, 66/8 </t>
  </si>
  <si>
    <t xml:space="preserve">В2 ТП-113- ВРУ 1.1-4 </t>
  </si>
  <si>
    <t xml:space="preserve"> Фадеева, 66/8</t>
  </si>
  <si>
    <t>В1ТП-113- ВРУ 2.2-1</t>
  </si>
  <si>
    <t>В2 ТП-113- ВРУ 2.2-2</t>
  </si>
  <si>
    <t>В1 ТП-113- ВРУ 2.2-3</t>
  </si>
  <si>
    <t xml:space="preserve">В2 ТП-113- ВРУ 2.2-4 </t>
  </si>
  <si>
    <t>В1 ТП-113- ВРУ 2.3-1</t>
  </si>
  <si>
    <t xml:space="preserve"> АПвБбШнг -2-4х150 </t>
  </si>
  <si>
    <t>В2 ТП-113- ВРУ 2.3-2</t>
  </si>
  <si>
    <t>В1 ТП-113- ВРУ 2.3-3</t>
  </si>
  <si>
    <t>В2 ТП-113- ВРУ 2.3-4</t>
  </si>
  <si>
    <t>АВР В1 ТП 113- ВРУ ВА 1.1.</t>
  </si>
  <si>
    <t>АПвБбШнг -2-4х120</t>
  </si>
  <si>
    <t xml:space="preserve">АВР В2 ТП 113- ВРУ ВА 1.2. </t>
  </si>
  <si>
    <t xml:space="preserve">Офисы В1 ТП 113- ВО 2.1 </t>
  </si>
  <si>
    <t xml:space="preserve">66/8 АПвБбШнг -4х25 </t>
  </si>
  <si>
    <t xml:space="preserve">Офисы В2 ТП 113- ВО 2.2 </t>
  </si>
  <si>
    <t>Всего:</t>
  </si>
  <si>
    <t>Наименование трансформаторов в эксплуатационном  обслуживании ООО "Энергосети Сибири"</t>
  </si>
  <si>
    <t>№ ТП и технологическое наименование</t>
  </si>
  <si>
    <t>Марка, тип трансформа-тора</t>
  </si>
  <si>
    <t>Год ввода в экплуатацию</t>
  </si>
  <si>
    <t>Sн,</t>
  </si>
  <si>
    <t>кВА</t>
  </si>
  <si>
    <t>Горский микрорайон</t>
  </si>
  <si>
    <t>РП-3341</t>
  </si>
  <si>
    <t>ТМГ 1250 10/0,4</t>
  </si>
  <si>
    <t>ТП-3341А</t>
  </si>
  <si>
    <t>ТМ 630 10/0,4</t>
  </si>
  <si>
    <t>ТП-3433</t>
  </si>
  <si>
    <t>ТМГ 1000 10/0,4</t>
  </si>
  <si>
    <t>ТП-3436</t>
  </si>
  <si>
    <t>ТП-3438</t>
  </si>
  <si>
    <t>ТП-3432</t>
  </si>
  <si>
    <t>ТП-3420</t>
  </si>
  <si>
    <t>ТМГ 630 10/0,4</t>
  </si>
  <si>
    <t>ТМГ 630 10/0,5</t>
  </si>
  <si>
    <t>ТП-3428</t>
  </si>
  <si>
    <t>РП-3431</t>
  </si>
  <si>
    <t>ТП-3431 А</t>
  </si>
  <si>
    <t>Рябиновая</t>
  </si>
  <si>
    <t>ТП-4010А</t>
  </si>
  <si>
    <t>ул. Железнодорожная</t>
  </si>
  <si>
    <t>РП-ТП</t>
  </si>
  <si>
    <t>ТП-1</t>
  </si>
  <si>
    <t>Фадеева</t>
  </si>
  <si>
    <t>РП 111-18</t>
  </si>
  <si>
    <t xml:space="preserve"> ТМГ-1250/6;</t>
  </si>
  <si>
    <t>ТП 112-2</t>
  </si>
  <si>
    <t>ТП 113-2</t>
  </si>
  <si>
    <t>ТП 114-2</t>
  </si>
  <si>
    <t>Петухова</t>
  </si>
  <si>
    <t>РП-3800</t>
  </si>
  <si>
    <t xml:space="preserve"> ТМГ-1250/10;</t>
  </si>
  <si>
    <t>ТП-3801</t>
  </si>
  <si>
    <t>ТП-3802</t>
  </si>
  <si>
    <t>ТП-3803</t>
  </si>
  <si>
    <t>БАЛАНС ЭЛЕКТРИЧЕСКОЙ ЭНЕРГИИ ПО СЕТЯМ  ООО "ЭНЕРГОСЕТИ СИБИРИ", ВН,СН-2,И НН ЗА 2015 ГОД</t>
  </si>
  <si>
    <t>Млн.кВт.ч.</t>
  </si>
  <si>
    <t>п.п.</t>
  </si>
  <si>
    <t>Показатели</t>
  </si>
  <si>
    <t>СН11</t>
  </si>
  <si>
    <t>в том числе из сети</t>
  </si>
  <si>
    <t>от электростанций ПЭ (ЭСО)</t>
  </si>
  <si>
    <t>1.3..</t>
  </si>
  <si>
    <t>от других поставщиков (в т.ч. с оптового рынка)</t>
  </si>
  <si>
    <t>1.4.</t>
  </si>
  <si>
    <t>от других организаций (сальдо-переток)</t>
  </si>
  <si>
    <t xml:space="preserve">Потери электроэнергии в сети </t>
  </si>
  <si>
    <t xml:space="preserve">то же в % </t>
  </si>
  <si>
    <t>2.2.</t>
  </si>
  <si>
    <t>Относимые на собственное производство</t>
  </si>
  <si>
    <t>2.1.</t>
  </si>
  <si>
    <t>Относимые на сторонних потребителей</t>
  </si>
  <si>
    <t>Расход электроэнергии на производственные и хозяйственные нужды (собственное потребление организаций, для которых оказание услуг по передаче не является основным видом деятельности )</t>
  </si>
  <si>
    <t>4.1.</t>
  </si>
  <si>
    <t>в т.ч. собственным потребителям ЭСО</t>
  </si>
  <si>
    <t>из них</t>
  </si>
  <si>
    <t>потребителям, присоединённым к центру питания на генераторном напряжении</t>
  </si>
  <si>
    <t>4.2.</t>
  </si>
  <si>
    <t>4.3.</t>
  </si>
  <si>
    <t>сальдо-переток в другие организации</t>
  </si>
  <si>
    <t>небаланс</t>
  </si>
  <si>
    <t xml:space="preserve">мощность 1 квартал 2016год  </t>
  </si>
  <si>
    <t xml:space="preserve">   1 квартал 2016 год  </t>
  </si>
  <si>
    <t>В 1 квартале 2016 года аварийных отключений не было</t>
  </si>
  <si>
    <t>Объем переданной электроэнергии по договорам услуг</t>
  </si>
  <si>
    <t>Всего                              тыс.кВт.ч.</t>
  </si>
  <si>
    <t xml:space="preserve"> Уровень напряжения </t>
  </si>
  <si>
    <t>II</t>
  </si>
  <si>
    <t xml:space="preserve"> Объем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ООО "Энергосети Сибири"      за 1 квартал 2016 г.</t>
  </si>
  <si>
    <t>ПАСПОРТ ПРОГРАММЫ</t>
  </si>
  <si>
    <t>Программа в области энергосбережения и повышения энергетической эффективности</t>
  </si>
  <si>
    <t>Основание для разработки Программы</t>
  </si>
  <si>
    <t>Федеральный закон от 23 ноября 2009 г. №261-ФЗ «Об энергосбережении и повышении энергетической эффективности и о внесении изменений в отдельные законодательные акты Российской Федерации»;</t>
  </si>
  <si>
    <t>Постановление Правительства РФ № 340 от 15.05.2010 г. «О порядке требований к программам в области энергосбережения и повышения энергетической эффективности организаций, осуществляющие регулируемые виды деятельности.</t>
  </si>
  <si>
    <t>Указ Президента Российской Федерации от 04.06.2008 № 889 «О некоторых мерах по повышению энергетической и экологической эффективности российской экономики».</t>
  </si>
  <si>
    <t>Закон Новосибирской области от 15.12.2007 № 166-ОЗ «О прогнозировании, программах и планах социально-экономического развития Новосибирской области»</t>
  </si>
  <si>
    <t>Постановление Губернатора Новосибирской области от 03.12.2007 № 474 «О Стратегии социально-экономического развития Новосибирской области на период до 2025 года».</t>
  </si>
  <si>
    <t>Постановление   администрации Новосибирской области от 13.10.2008 № 289‑па «Об утверждении Порядка принятия решения о разработке долгосрочных целевых программ Новосибирской области, их формирования и реализации».</t>
  </si>
  <si>
    <t>Приказ департамента по тарифам Новосибирской области от 31.03.2011 г. № 36</t>
  </si>
  <si>
    <t>Приказ департамента по тарифам Новосибирской области  № 33 от 29.03.2012г.</t>
  </si>
  <si>
    <t xml:space="preserve"> Приказ № 398 от 30.06.2014г. Минэнерго</t>
  </si>
  <si>
    <t>Заказчик Программы</t>
  </si>
  <si>
    <t>ООО «Сибирь-Развитие»</t>
  </si>
  <si>
    <t>Основные разработчики Программы</t>
  </si>
  <si>
    <t>Разработка энергетического паспорта - саморегулируемая организация Некоммерческое партнерство по содействию в области энергосбережения и энергоэффективности «Энерго Аудит 31»;</t>
  </si>
  <si>
    <t>Отчет о проведении обязательного энергетического обследования  - ООО «Сибирская энергосберегающая компания»;</t>
  </si>
  <si>
    <t>Программа в области энергосбережения и повышения энергетической эффективности -</t>
  </si>
  <si>
    <t xml:space="preserve"> </t>
  </si>
  <si>
    <t>Исполнители Программы</t>
  </si>
  <si>
    <t xml:space="preserve"> ООО «Энергосети Сибири»</t>
  </si>
  <si>
    <t>Цели и задачи Программы</t>
  </si>
  <si>
    <t>– цель Программы – обеспечение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эффективности.</t>
  </si>
  <si>
    <t>– основные задачи Программы:</t>
  </si>
  <si>
    <t>- реализация организационных мероприятий по энергосбережению и повышению энергетической эффективности;</t>
  </si>
  <si>
    <t>- Снижение потерь в сетях  электроснабжения в процессе передачи электрической энергии, соблюдение энергоэкономичных технологических режимов работы, повышение эффективности учета электрической и тепловой  энергии.</t>
  </si>
  <si>
    <t>Сроки и этапы</t>
  </si>
  <si>
    <t>реализации</t>
  </si>
  <si>
    <t>Программы</t>
  </si>
  <si>
    <t>– сроки реализации Программы:</t>
  </si>
  <si>
    <t xml:space="preserve">Этап II: 2016 - 2019 годы                  </t>
  </si>
  <si>
    <t>Основные ожидаемые конечные результаты реализации Программы</t>
  </si>
  <si>
    <t>– за период реализации Программы планируется:</t>
  </si>
  <si>
    <t>снижение удельных показателей потребления энергетических ресурсов не менее  1,13 % по отношению к 2015 г.;</t>
  </si>
  <si>
    <t>экономия энергетических ресурсов от внедрения мероприятий по энергосбережению и повышению энергетической эффективности за период реализации Программы в стоимостном выражении составит  58,678 тыс. рублей (в текущих ценах из расчета  544,388 руб./МВт.ч.);</t>
  </si>
  <si>
    <r>
      <t>Объемы и источники финансирования (с разбивкой на этапы реализации Программы)</t>
    </r>
    <r>
      <rPr>
        <b/>
        <vertAlign val="superscript"/>
        <sz val="12"/>
        <rFont val="Times New Roman"/>
        <family val="1"/>
      </rPr>
      <t>1</t>
    </r>
  </si>
  <si>
    <t>– собственные средства</t>
  </si>
  <si>
    <t>г. НОВОСИБИРСК</t>
  </si>
  <si>
    <t>2016г.</t>
  </si>
  <si>
    <t>Оглавление</t>
  </si>
  <si>
    <t>Паспорт программы ..................................................................................................................... 3</t>
  </si>
  <si>
    <t>Введение ........................................................................................................................................ 5</t>
  </si>
  <si>
    <t>1    Характеристика электросетевого хозяйства  ООО «Энергосети Сибири»……………… 6</t>
  </si>
  <si>
    <t>2. Комплексный анализ текущего состояния энергосбережения и повышения энергетической эффективности……………………………………………………………………………………7</t>
  </si>
  <si>
    <t>3. Цели и задачи Программы ....................................................................................................... 8</t>
  </si>
  <si>
    <t>3.1. Цели Программы .................................................................................................................... 8</t>
  </si>
  <si>
    <t>3.2. Задачи Программы ................................................................................................................  8</t>
  </si>
  <si>
    <t>3. Сроки и этапы реализации Программы .................................................................................. 8</t>
  </si>
  <si>
    <t>4. Сроки и этапы реализации Программы………………………………………………………8</t>
  </si>
  <si>
    <t>5. Целевые показатели ...................................................................................................................9</t>
  </si>
  <si>
    <t>6. Технико-экономическое обоснование мероприятий по энергосбережению и повышению энергетической эффективности…………………………………………………………………10</t>
  </si>
  <si>
    <t>Введение</t>
  </si>
  <si>
    <t>Программа разработана в соответствии с Федеральным законом от 23 ноября 2009 г. № 261-ФЗ «Об энергосбережении и повышении энергетической эффективности и о внесении изменений в отдельные законодательные акты Российской Федерации» (далее – Закон № 261-ФЗ), Порядком разработки и реализации программ в области энергосбережения и повышения энергетической эффективности организаций с участием Общества с ограниченной ответственностью «Энергосети Сибири», утвержденным  приказом №    от</t>
  </si>
  <si>
    <t>Программа содержит взаимоувязанный по срокам, исполнителям и финансовым ресурсам перечень мероприятий по энергосбережению и повышению энергетической эффективности, направленный на обеспечение рационального использования энергетических ресурсов в ООО «Энергосети Сибири».</t>
  </si>
  <si>
    <t>Учет   электрической энергии осуществляется через коммерческие приборы учета.</t>
  </si>
  <si>
    <t>В эксплуатации в  ООО «Энергосети Сибири» находятся:</t>
  </si>
  <si>
    <t>1. Кабельные линии 0,4 кВ – 56 901 м.</t>
  </si>
  <si>
    <t>2. Кабельные линии 10 кВ- 71,746 м.</t>
  </si>
  <si>
    <t>3. Воздушные линии 10 кВ – 3100 м.</t>
  </si>
  <si>
    <t>4. Трансформаторные подстанции – 33 шт. в каждой по два силовых трансформатора, общей мощностью  52 300 кВт.</t>
  </si>
  <si>
    <t>6. Вводных приборов учета – 624 шт.</t>
  </si>
  <si>
    <t>2. Комплексный анализ текущего состояния энергосбережения и повышения энергетической эффективности</t>
  </si>
  <si>
    <t>В настоящее время затраты на энергетические ресурсы составляют существенную часть расходов ООО «Энергосети Сибири». В условиях увеличения тарифов и цен на энергоносители их расточительное и неэффективное использование недопустимо. Создание условий для повышения эффективности использования энергетических ресурсов становится одной из приоритетных задач развития организации.</t>
  </si>
  <si>
    <t xml:space="preserve">                                                                                                                                                  </t>
  </si>
  <si>
    <t>Динамика потерь электроэнергии в электрических сетях  ООО «Энергосети Сибири»</t>
  </si>
  <si>
    <t xml:space="preserve"> за 2015 год и перспективой  до 2019 г.</t>
  </si>
  <si>
    <t xml:space="preserve">                                                                                                                                                        Таблица №1</t>
  </si>
  <si>
    <t>Единица измере-ниия</t>
  </si>
  <si>
    <t>Объем  передачи электрической энергии</t>
  </si>
  <si>
    <t>тыс. кВт.ч.</t>
  </si>
  <si>
    <t>Собственные нужды подстанций</t>
  </si>
  <si>
    <t>Полезный отпуск</t>
  </si>
  <si>
    <t>Фактические потери</t>
  </si>
  <si>
    <t>в т.ч.</t>
  </si>
  <si>
    <t>Нормативные технологические потери</t>
  </si>
  <si>
    <t>%</t>
  </si>
  <si>
    <t>Сверхнормативные потери</t>
  </si>
  <si>
    <t>3. Цели и задачи Программы</t>
  </si>
  <si>
    <t>3.1. Цели Программы</t>
  </si>
  <si>
    <t>Основной целью Программы являются обеспечение рационального использования энергетических ресурсов в организации за счет реализации мероприятий по энергосбережению и повышению энергетической эффективности.</t>
  </si>
  <si>
    <t>3.2. Задачи Программы</t>
  </si>
  <si>
    <t>Приоритетные направления в рамках данной программы планируются следующие обязательные задачи:</t>
  </si>
  <si>
    <t>- модернизация оборудования, используемого для передачи электрической энергии, в том числе установка оборудования с более высокими показателями надежности;</t>
  </si>
  <si>
    <t>-  сокращение потерь электрической энергии при ее передаче.</t>
  </si>
  <si>
    <t>4. Сроки и этапы реализации Программы</t>
  </si>
  <si>
    <t>Программа рассчитана на период 2016 – 2019 гг.</t>
  </si>
  <si>
    <t xml:space="preserve">         В этот период времени основные мероприятия  осуществляются по следующим направлениям:</t>
  </si>
  <si>
    <t>4.1. Проведение энергетических обследований:</t>
  </si>
  <si>
    <t>4.2. Оформление энергетических паспортов объектов.</t>
  </si>
  <si>
    <t xml:space="preserve">4.3.  Разработка  и реализация программы  сокращения технологического расхода (потерь) электрической  энергии в  сетях для оказания услуг по передаче  электрической энергии;         </t>
  </si>
  <si>
    <t>5. Целевые показатели</t>
  </si>
  <si>
    <t>Перечень целевых показателей энергосбережения и повышения энергетической эффективности для мониторинга реализации программных мероприятий на 2016-2019 г.г. приведен в таблице 2</t>
  </si>
  <si>
    <t>п/п</t>
  </si>
  <si>
    <t>Наименование показателя</t>
  </si>
  <si>
    <t>Снижение удельного расхода электрической энергии на собственные нужды подстанций в расчете на 1 условную единицу оборудования подстанций по отношению к фактическому проценту расхода в предыдущем году реализации программы</t>
  </si>
  <si>
    <t>Снижение удельного объёма потерь электрической и тепловой  энергии в сетях, в том числе сверхнормативного</t>
  </si>
  <si>
    <t xml:space="preserve">    Перечень целевых показателей энергетической эффективности оборудования подстанций, для мониторинга реализации программных мероприятий на 2016-2019 г.г. приведен в таблице 3:</t>
  </si>
  <si>
    <t>электрооборудования</t>
  </si>
  <si>
    <t>Основные технические характеристики оборудования</t>
  </si>
  <si>
    <t>U ном, кВ</t>
  </si>
  <si>
    <t>Трансформаторы</t>
  </si>
  <si>
    <t>10 кВ</t>
  </si>
  <si>
    <t xml:space="preserve">      Перечень целевых показателей энергетической эффективности линий электропередачи, для мониторинга реализации программных мероприятий на 2016-2019 г.г. приведен в таблице 4:</t>
  </si>
  <si>
    <t>Наименование линий электропередач</t>
  </si>
  <si>
    <t>Кабель с изоляцией из сшитого полиэтилена</t>
  </si>
  <si>
    <t>Кабель с бумажной или поливинилхлоридной изоляцией</t>
  </si>
  <si>
    <t>Провод</t>
  </si>
  <si>
    <t>6.1 Мероприятия по отключению незагруженных силовых трансформаторов 10/0,4 кВ в ООО «Энергосети Сибири» представляется невозможным, так как  электроснабжение жилых домов осуществляется с двух секций на каждом трансформаторе, кроме того жилые комплексы   «Горский микрорайон», Железнодорожная, Рябиновая, «Голубой залив»  относятся к II категории надежности  электроснабжения.</t>
  </si>
  <si>
    <t>6.2.  По пункту  3.5 Приложения № 4 приказа № 33 от 29.03.2012 г. – в ООО «Энергосети Сибири» не имеет в  собственности зданий,  офис по адресу: микрорайон Горский, 61 находится в аренде.</t>
  </si>
  <si>
    <t>6.3. По  приложениям № 6,7 приказа № 33 от 29.03.2012 г. – потери холостого хода, потери короткого замыкания в расчете выполнены в соответствии с  паспортными данными трансформаторов,  снизить электрические характеристики трансформаторных подстанций  ниже паспортных не предоставляется возможным. Значение потерь холостого хода, потерь короткого замыкания, сопротивление постоянному току значительно ниже  значений изложенных в Приложениях 6,7 приказа № 33-ЭЭ от 29.03.2012г. Трансформаторные подстанции, находящиеся в аренде ООО «Энергосети Сибири» современного исполнения с вакуумными выключателями и соответствуют нагрузкам  жилых комплексов.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</si>
</sst>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#,##0.0"/>
    <numFmt numFmtId="182" formatCode="_-* #,##0.0_р_._-;\-* #,##0.0_р_._-;_-* &quot;-&quot;?_р_._-;_-@_-"/>
    <numFmt numFmtId="183" formatCode="#,##0.0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400]h:mm:ss\ AM/PM"/>
    <numFmt numFmtId="190" formatCode="0.000"/>
    <numFmt numFmtId="191" formatCode="0.0000"/>
    <numFmt numFmtId="192" formatCode="#,##0.000"/>
    <numFmt numFmtId="193" formatCode="_-* #,##0.000_-;\-* #,##0.000_-;_-* &quot;-&quot;??_-;_-@_-"/>
    <numFmt numFmtId="194" formatCode="#,##0.000000"/>
    <numFmt numFmtId="195" formatCode="#,##0.0000"/>
    <numFmt numFmtId="196" formatCode="0.000000"/>
  </numFmts>
  <fonts count="53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b/>
      <sz val="10"/>
      <name val="Arial Cyr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i/>
      <sz val="9"/>
      <name val="Times New Roman"/>
      <family val="1"/>
    </font>
    <font>
      <sz val="12"/>
      <name val="Times New Roman Cyr"/>
      <family val="1"/>
    </font>
    <font>
      <sz val="10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b/>
      <vertAlign val="superscript"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mediumDashed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Dashed"/>
      <right style="mediumDashed"/>
      <top style="mediumDashed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5" fillId="0" borderId="0">
      <alignment/>
      <protection/>
    </xf>
    <xf numFmtId="0" fontId="2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0" fillId="0" borderId="0" xfId="55" applyFont="1" applyFill="1" applyAlignment="1">
      <alignment horizontal="left"/>
      <protection/>
    </xf>
    <xf numFmtId="0" fontId="13" fillId="0" borderId="0" xfId="0" applyFont="1" applyAlignment="1" quotePrefix="1">
      <alignment horizontal="left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40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40" fillId="0" borderId="0" xfId="0" applyFont="1" applyAlignment="1">
      <alignment/>
    </xf>
    <xf numFmtId="0" fontId="39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49" fontId="39" fillId="0" borderId="15" xfId="56" applyNumberFormat="1" applyFont="1" applyBorder="1" applyAlignment="1">
      <alignment horizontal="left" wrapText="1"/>
      <protection/>
    </xf>
    <xf numFmtId="49" fontId="39" fillId="0" borderId="16" xfId="56" applyNumberFormat="1" applyFont="1" applyBorder="1" applyAlignment="1">
      <alignment horizontal="left" wrapText="1"/>
      <protection/>
    </xf>
    <xf numFmtId="0" fontId="39" fillId="0" borderId="16" xfId="0" applyFont="1" applyFill="1" applyBorder="1" applyAlignment="1">
      <alignment horizontal="center"/>
    </xf>
    <xf numFmtId="0" fontId="39" fillId="0" borderId="16" xfId="0" applyFont="1" applyBorder="1" applyAlignment="1">
      <alignment horizontal="center"/>
    </xf>
    <xf numFmtId="49" fontId="39" fillId="0" borderId="16" xfId="56" applyNumberFormat="1" applyFont="1" applyBorder="1" applyAlignment="1">
      <alignment horizontal="center" wrapText="1"/>
      <protection/>
    </xf>
    <xf numFmtId="49" fontId="39" fillId="0" borderId="17" xfId="56" applyNumberFormat="1" applyFont="1" applyBorder="1" applyAlignment="1">
      <alignment horizontal="left" wrapText="1"/>
      <protection/>
    </xf>
    <xf numFmtId="49" fontId="39" fillId="0" borderId="18" xfId="56" applyNumberFormat="1" applyFont="1" applyBorder="1" applyAlignment="1">
      <alignment horizontal="left" wrapText="1"/>
      <protection/>
    </xf>
    <xf numFmtId="0" fontId="39" fillId="0" borderId="10" xfId="0" applyFont="1" applyFill="1" applyBorder="1" applyAlignment="1">
      <alignment horizontal="center"/>
    </xf>
    <xf numFmtId="0" fontId="39" fillId="0" borderId="19" xfId="0" applyFont="1" applyBorder="1" applyAlignment="1">
      <alignment horizontal="justify" vertical="top" wrapText="1"/>
    </xf>
    <xf numFmtId="49" fontId="39" fillId="0" borderId="11" xfId="56" applyNumberFormat="1" applyFont="1" applyBorder="1" applyAlignment="1">
      <alignment horizontal="center" wrapText="1"/>
      <protection/>
    </xf>
    <xf numFmtId="49" fontId="39" fillId="0" borderId="10" xfId="56" applyNumberFormat="1" applyFont="1" applyBorder="1" applyAlignment="1">
      <alignment horizontal="center" wrapText="1"/>
      <protection/>
    </xf>
    <xf numFmtId="49" fontId="39" fillId="0" borderId="20" xfId="56" applyNumberFormat="1" applyFont="1" applyFill="1" applyBorder="1" applyAlignment="1" applyProtection="1">
      <alignment horizontal="left" wrapText="1"/>
      <protection locked="0"/>
    </xf>
    <xf numFmtId="49" fontId="39" fillId="0" borderId="21" xfId="56" applyNumberFormat="1" applyFont="1" applyFill="1" applyBorder="1" applyAlignment="1" applyProtection="1">
      <alignment horizontal="left" wrapText="1"/>
      <protection locked="0"/>
    </xf>
    <xf numFmtId="49" fontId="39" fillId="0" borderId="22" xfId="56" applyNumberFormat="1" applyFont="1" applyFill="1" applyBorder="1" applyAlignment="1" applyProtection="1">
      <alignment horizontal="center" wrapText="1"/>
      <protection locked="0"/>
    </xf>
    <xf numFmtId="49" fontId="39" fillId="0" borderId="17" xfId="56" applyNumberFormat="1" applyFont="1" applyFill="1" applyBorder="1" applyAlignment="1" applyProtection="1">
      <alignment horizontal="left" wrapText="1"/>
      <protection locked="0"/>
    </xf>
    <xf numFmtId="49" fontId="39" fillId="0" borderId="18" xfId="56" applyNumberFormat="1" applyFont="1" applyFill="1" applyBorder="1" applyAlignment="1" applyProtection="1">
      <alignment horizontal="left" wrapText="1"/>
      <protection locked="0"/>
    </xf>
    <xf numFmtId="49" fontId="39" fillId="0" borderId="23" xfId="56" applyNumberFormat="1" applyFont="1" applyFill="1" applyBorder="1" applyAlignment="1" applyProtection="1">
      <alignment horizontal="left" wrapText="1"/>
      <protection locked="0"/>
    </xf>
    <xf numFmtId="49" fontId="39" fillId="0" borderId="24" xfId="56" applyNumberFormat="1" applyFont="1" applyFill="1" applyBorder="1" applyAlignment="1" applyProtection="1">
      <alignment horizontal="left" wrapText="1"/>
      <protection locked="0"/>
    </xf>
    <xf numFmtId="0" fontId="39" fillId="0" borderId="19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49" fontId="39" fillId="0" borderId="26" xfId="56" applyNumberFormat="1" applyFont="1" applyFill="1" applyBorder="1" applyAlignment="1" applyProtection="1">
      <alignment horizontal="center" wrapText="1"/>
      <protection locked="0"/>
    </xf>
    <xf numFmtId="49" fontId="18" fillId="0" borderId="27" xfId="56" applyNumberFormat="1" applyFont="1" applyBorder="1" applyAlignment="1">
      <alignment horizontal="left" wrapText="1"/>
      <protection/>
    </xf>
    <xf numFmtId="49" fontId="18" fillId="0" borderId="28" xfId="56" applyNumberFormat="1" applyFont="1" applyBorder="1" applyAlignment="1">
      <alignment horizontal="left" wrapText="1"/>
      <protection/>
    </xf>
    <xf numFmtId="0" fontId="39" fillId="0" borderId="28" xfId="0" applyFont="1" applyFill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49" fontId="18" fillId="0" borderId="17" xfId="56" applyNumberFormat="1" applyFont="1" applyBorder="1" applyAlignment="1">
      <alignment horizontal="left" wrapText="1"/>
      <protection/>
    </xf>
    <xf numFmtId="49" fontId="18" fillId="0" borderId="10" xfId="56" applyNumberFormat="1" applyFont="1" applyBorder="1" applyAlignment="1">
      <alignment horizontal="left" wrapText="1"/>
      <protection/>
    </xf>
    <xf numFmtId="0" fontId="39" fillId="0" borderId="16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9" fontId="18" fillId="0" borderId="15" xfId="56" applyNumberFormat="1" applyFont="1" applyBorder="1" applyAlignment="1">
      <alignment horizontal="left" wrapText="1"/>
      <protection/>
    </xf>
    <xf numFmtId="49" fontId="18" fillId="0" borderId="16" xfId="56" applyNumberFormat="1" applyFont="1" applyBorder="1" applyAlignment="1">
      <alignment horizontal="left" wrapText="1"/>
      <protection/>
    </xf>
    <xf numFmtId="0" fontId="39" fillId="0" borderId="10" xfId="0" applyFont="1" applyFill="1" applyBorder="1" applyAlignment="1">
      <alignment horizontal="center"/>
    </xf>
    <xf numFmtId="49" fontId="18" fillId="0" borderId="29" xfId="56" applyNumberFormat="1" applyFont="1" applyBorder="1" applyAlignment="1">
      <alignment horizontal="left" wrapText="1"/>
      <protection/>
    </xf>
    <xf numFmtId="49" fontId="18" fillId="0" borderId="30" xfId="56" applyNumberFormat="1" applyFont="1" applyBorder="1" applyAlignment="1">
      <alignment horizontal="left" wrapText="1"/>
      <protection/>
    </xf>
    <xf numFmtId="0" fontId="39" fillId="0" borderId="30" xfId="0" applyFont="1" applyFill="1" applyBorder="1" applyAlignment="1">
      <alignment horizontal="center"/>
    </xf>
    <xf numFmtId="0" fontId="39" fillId="0" borderId="10" xfId="0" applyFont="1" applyBorder="1" applyAlignment="1">
      <alignment horizontal="justify" vertical="top" wrapText="1"/>
    </xf>
    <xf numFmtId="0" fontId="39" fillId="0" borderId="30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49" fontId="18" fillId="0" borderId="23" xfId="56" applyNumberFormat="1" applyFont="1" applyBorder="1" applyAlignment="1">
      <alignment horizontal="left" wrapText="1"/>
      <protection/>
    </xf>
    <xf numFmtId="49" fontId="18" fillId="0" borderId="19" xfId="56" applyNumberFormat="1" applyFont="1" applyBorder="1" applyAlignment="1">
      <alignment horizontal="left" wrapText="1"/>
      <protection/>
    </xf>
    <xf numFmtId="0" fontId="39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39" fillId="0" borderId="27" xfId="0" applyFont="1" applyBorder="1" applyAlignment="1" applyProtection="1">
      <alignment horizontal="left" vertical="center" wrapText="1"/>
      <protection locked="0"/>
    </xf>
    <xf numFmtId="0" fontId="39" fillId="0" borderId="28" xfId="0" applyFont="1" applyBorder="1" applyAlignment="1" applyProtection="1">
      <alignment horizontal="left" vertical="center" wrapText="1"/>
      <protection locked="0"/>
    </xf>
    <xf numFmtId="0" fontId="39" fillId="0" borderId="28" xfId="0" applyFont="1" applyFill="1" applyBorder="1" applyAlignment="1">
      <alignment horizontal="center"/>
    </xf>
    <xf numFmtId="0" fontId="39" fillId="0" borderId="17" xfId="0" applyFont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 applyProtection="1">
      <alignment horizontal="left" vertical="center" wrapText="1"/>
      <protection locked="0"/>
    </xf>
    <xf numFmtId="49" fontId="39" fillId="0" borderId="10" xfId="56" applyNumberFormat="1" applyFont="1" applyBorder="1" applyAlignment="1">
      <alignment horizontal="left" wrapText="1"/>
      <protection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23" xfId="56" applyNumberFormat="1" applyFont="1" applyBorder="1" applyAlignment="1">
      <alignment horizontal="left" wrapText="1"/>
      <protection/>
    </xf>
    <xf numFmtId="49" fontId="39" fillId="0" borderId="19" xfId="56" applyNumberFormat="1" applyFont="1" applyBorder="1" applyAlignment="1">
      <alignment horizontal="left" wrapText="1"/>
      <protection/>
    </xf>
    <xf numFmtId="0" fontId="39" fillId="0" borderId="19" xfId="0" applyFont="1" applyFill="1" applyBorder="1" applyAlignment="1">
      <alignment horizontal="center"/>
    </xf>
    <xf numFmtId="49" fontId="39" fillId="0" borderId="27" xfId="56" applyNumberFormat="1" applyFont="1" applyBorder="1" applyAlignment="1">
      <alignment horizontal="left" wrapText="1"/>
      <protection/>
    </xf>
    <xf numFmtId="49" fontId="39" fillId="0" borderId="28" xfId="56" applyNumberFormat="1" applyFont="1" applyFill="1" applyBorder="1" applyAlignment="1" applyProtection="1">
      <alignment horizontal="left" wrapText="1"/>
      <protection locked="0"/>
    </xf>
    <xf numFmtId="0" fontId="39" fillId="0" borderId="33" xfId="0" applyFont="1" applyFill="1" applyBorder="1" applyAlignment="1">
      <alignment horizontal="center"/>
    </xf>
    <xf numFmtId="0" fontId="39" fillId="0" borderId="31" xfId="0" applyFont="1" applyFill="1" applyBorder="1" applyAlignment="1">
      <alignment horizontal="center"/>
    </xf>
    <xf numFmtId="49" fontId="39" fillId="0" borderId="10" xfId="56" applyNumberFormat="1" applyFont="1" applyFill="1" applyBorder="1" applyAlignment="1" applyProtection="1">
      <alignment horizontal="left" wrapText="1"/>
      <protection locked="0"/>
    </xf>
    <xf numFmtId="0" fontId="39" fillId="0" borderId="34" xfId="0" applyFont="1" applyFill="1" applyBorder="1" applyAlignment="1">
      <alignment horizontal="center"/>
    </xf>
    <xf numFmtId="49" fontId="39" fillId="0" borderId="35" xfId="56" applyNumberFormat="1" applyFont="1" applyFill="1" applyBorder="1" applyAlignment="1" applyProtection="1">
      <alignment horizontal="left" wrapText="1"/>
      <protection locked="0"/>
    </xf>
    <xf numFmtId="49" fontId="39" fillId="0" borderId="29" xfId="56" applyNumberFormat="1" applyFont="1" applyBorder="1" applyAlignment="1">
      <alignment horizontal="left" wrapText="1"/>
      <protection/>
    </xf>
    <xf numFmtId="49" fontId="39" fillId="0" borderId="30" xfId="56" applyNumberFormat="1" applyFont="1" applyFill="1" applyBorder="1" applyAlignment="1" applyProtection="1">
      <alignment horizontal="left" wrapText="1"/>
      <protection locked="0"/>
    </xf>
    <xf numFmtId="0" fontId="39" fillId="0" borderId="30" xfId="0" applyFont="1" applyFill="1" applyBorder="1" applyAlignment="1">
      <alignment horizontal="center"/>
    </xf>
    <xf numFmtId="0" fontId="39" fillId="0" borderId="36" xfId="0" applyFont="1" applyFill="1" applyBorder="1" applyAlignment="1">
      <alignment horizontal="center"/>
    </xf>
    <xf numFmtId="0" fontId="39" fillId="0" borderId="17" xfId="0" applyFont="1" applyBorder="1" applyAlignment="1" applyProtection="1">
      <alignment vertical="center" wrapText="1"/>
      <protection locked="0"/>
    </xf>
    <xf numFmtId="0" fontId="39" fillId="0" borderId="37" xfId="0" applyFont="1" applyBorder="1" applyAlignment="1">
      <alignment horizontal="center" vertical="center" textRotation="90"/>
    </xf>
    <xf numFmtId="0" fontId="39" fillId="0" borderId="23" xfId="0" applyFont="1" applyBorder="1" applyAlignment="1" applyProtection="1">
      <alignment vertical="center" wrapText="1"/>
      <protection locked="0"/>
    </xf>
    <xf numFmtId="0" fontId="39" fillId="0" borderId="19" xfId="0" applyFont="1" applyBorder="1" applyAlignment="1" applyProtection="1">
      <alignment horizontal="left" vertical="center" wrapText="1"/>
      <protection locked="0"/>
    </xf>
    <xf numFmtId="0" fontId="39" fillId="0" borderId="38" xfId="0" applyFont="1" applyBorder="1" applyAlignment="1">
      <alignment horizontal="center" vertical="center" textRotation="90"/>
    </xf>
    <xf numFmtId="0" fontId="39" fillId="0" borderId="15" xfId="0" applyFont="1" applyBorder="1" applyAlignment="1" applyProtection="1">
      <alignment/>
      <protection locked="0"/>
    </xf>
    <xf numFmtId="0" fontId="39" fillId="0" borderId="16" xfId="0" applyFont="1" applyBorder="1" applyAlignment="1" applyProtection="1">
      <alignment horizontal="left" vertical="center" wrapText="1"/>
      <protection locked="0"/>
    </xf>
    <xf numFmtId="0" fontId="39" fillId="0" borderId="39" xfId="0" applyFont="1" applyBorder="1" applyAlignment="1">
      <alignment horizontal="center"/>
    </xf>
    <xf numFmtId="0" fontId="39" fillId="0" borderId="17" xfId="0" applyFont="1" applyBorder="1" applyAlignment="1" applyProtection="1">
      <alignment/>
      <protection locked="0"/>
    </xf>
    <xf numFmtId="0" fontId="39" fillId="0" borderId="29" xfId="0" applyFont="1" applyBorder="1" applyAlignment="1" applyProtection="1">
      <alignment/>
      <protection locked="0"/>
    </xf>
    <xf numFmtId="0" fontId="39" fillId="0" borderId="30" xfId="0" applyFont="1" applyBorder="1" applyAlignment="1" applyProtection="1">
      <alignment horizontal="left" vertical="center" wrapText="1"/>
      <protection locked="0"/>
    </xf>
    <xf numFmtId="49" fontId="39" fillId="0" borderId="15" xfId="56" applyNumberFormat="1" applyFont="1" applyFill="1" applyBorder="1" applyAlignment="1" applyProtection="1">
      <alignment horizontal="left" wrapText="1"/>
      <protection locked="0"/>
    </xf>
    <xf numFmtId="49" fontId="39" fillId="0" borderId="16" xfId="56" applyNumberFormat="1" applyFont="1" applyFill="1" applyBorder="1" applyAlignment="1" applyProtection="1">
      <alignment horizontal="left" wrapText="1"/>
      <protection locked="0"/>
    </xf>
    <xf numFmtId="49" fontId="39" fillId="0" borderId="19" xfId="56" applyNumberFormat="1" applyFont="1" applyFill="1" applyBorder="1" applyAlignment="1" applyProtection="1">
      <alignment horizontal="left" wrapText="1"/>
      <protection locked="0"/>
    </xf>
    <xf numFmtId="0" fontId="39" fillId="0" borderId="27" xfId="0" applyFont="1" applyBorder="1" applyAlignment="1" applyProtection="1">
      <alignment/>
      <protection locked="0"/>
    </xf>
    <xf numFmtId="0" fontId="39" fillId="0" borderId="40" xfId="0" applyFont="1" applyBorder="1" applyAlignment="1">
      <alignment horizontal="center"/>
    </xf>
    <xf numFmtId="0" fontId="39" fillId="0" borderId="10" xfId="0" applyFont="1" applyBorder="1" applyAlignment="1" applyProtection="1">
      <alignment/>
      <protection locked="0"/>
    </xf>
    <xf numFmtId="0" fontId="39" fillId="0" borderId="23" xfId="0" applyFont="1" applyBorder="1" applyAlignment="1" applyProtection="1">
      <alignment/>
      <protection locked="0"/>
    </xf>
    <xf numFmtId="0" fontId="39" fillId="0" borderId="26" xfId="0" applyFont="1" applyBorder="1" applyAlignment="1">
      <alignment horizontal="center"/>
    </xf>
    <xf numFmtId="49" fontId="39" fillId="0" borderId="28" xfId="56" applyNumberFormat="1" applyFont="1" applyBorder="1" applyAlignment="1">
      <alignment horizontal="left" wrapText="1"/>
      <protection/>
    </xf>
    <xf numFmtId="0" fontId="39" fillId="0" borderId="17" xfId="0" applyFont="1" applyFill="1" applyBorder="1" applyAlignment="1" applyProtection="1">
      <alignment/>
      <protection locked="0"/>
    </xf>
    <xf numFmtId="0" fontId="39" fillId="0" borderId="15" xfId="0" applyFont="1" applyFill="1" applyBorder="1" applyAlignment="1" applyProtection="1">
      <alignment vertical="center"/>
      <protection locked="0"/>
    </xf>
    <xf numFmtId="49" fontId="39" fillId="0" borderId="16" xfId="56" applyNumberFormat="1" applyFont="1" applyFill="1" applyBorder="1" applyAlignment="1" applyProtection="1">
      <alignment horizontal="left" vertical="center" wrapText="1"/>
      <protection locked="0"/>
    </xf>
    <xf numFmtId="0" fontId="39" fillId="0" borderId="16" xfId="0" applyFont="1" applyFill="1" applyBorder="1" applyAlignment="1">
      <alignment horizontal="center" vertical="center"/>
    </xf>
    <xf numFmtId="49" fontId="39" fillId="0" borderId="17" xfId="56" applyNumberFormat="1" applyFont="1" applyBorder="1" applyAlignment="1">
      <alignment horizontal="left" vertical="center" wrapText="1"/>
      <protection/>
    </xf>
    <xf numFmtId="49" fontId="39" fillId="0" borderId="10" xfId="56" applyNumberFormat="1" applyFont="1" applyFill="1" applyBorder="1" applyAlignment="1" applyProtection="1">
      <alignment horizontal="left" vertical="center" wrapText="1"/>
      <protection locked="0"/>
    </xf>
    <xf numFmtId="49" fontId="39" fillId="0" borderId="20" xfId="56" applyNumberFormat="1" applyFont="1" applyBorder="1" applyAlignment="1">
      <alignment horizontal="left" wrapText="1"/>
      <protection/>
    </xf>
    <xf numFmtId="49" fontId="39" fillId="0" borderId="35" xfId="56" applyNumberFormat="1" applyFont="1" applyBorder="1" applyAlignment="1">
      <alignment horizontal="left" wrapText="1"/>
      <protection/>
    </xf>
    <xf numFmtId="0" fontId="39" fillId="0" borderId="35" xfId="0" applyFont="1" applyFill="1" applyBorder="1" applyAlignment="1">
      <alignment horizontal="center"/>
    </xf>
    <xf numFmtId="0" fontId="39" fillId="0" borderId="27" xfId="0" applyFont="1" applyBorder="1" applyAlignment="1">
      <alignment horizontal="left"/>
    </xf>
    <xf numFmtId="0" fontId="39" fillId="0" borderId="28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23" xfId="0" applyFont="1" applyBorder="1" applyAlignment="1">
      <alignment horizontal="left"/>
    </xf>
    <xf numFmtId="0" fontId="39" fillId="0" borderId="19" xfId="0" applyFont="1" applyBorder="1" applyAlignment="1">
      <alignment horizontal="left"/>
    </xf>
    <xf numFmtId="0" fontId="5" fillId="0" borderId="41" xfId="0" applyFont="1" applyFill="1" applyBorder="1" applyAlignment="1">
      <alignment/>
    </xf>
    <xf numFmtId="0" fontId="10" fillId="0" borderId="0" xfId="0" applyFont="1" applyAlignment="1">
      <alignment/>
    </xf>
    <xf numFmtId="190" fontId="10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49" fontId="39" fillId="0" borderId="27" xfId="56" applyNumberFormat="1" applyFont="1" applyBorder="1" applyAlignment="1" applyProtection="1">
      <alignment horizontal="left" wrapText="1"/>
      <protection locked="0"/>
    </xf>
    <xf numFmtId="49" fontId="39" fillId="0" borderId="28" xfId="56" applyNumberFormat="1" applyFont="1" applyBorder="1" applyAlignment="1" applyProtection="1">
      <alignment horizontal="left" wrapText="1"/>
      <protection locked="0"/>
    </xf>
    <xf numFmtId="0" fontId="39" fillId="0" borderId="31" xfId="0" applyFont="1" applyBorder="1" applyAlignment="1">
      <alignment horizontal="center"/>
    </xf>
    <xf numFmtId="49" fontId="39" fillId="0" borderId="17" xfId="56" applyNumberFormat="1" applyFont="1" applyBorder="1" applyAlignment="1" applyProtection="1">
      <alignment horizontal="left" wrapText="1"/>
      <protection locked="0"/>
    </xf>
    <xf numFmtId="49" fontId="39" fillId="0" borderId="10" xfId="56" applyNumberFormat="1" applyFont="1" applyBorder="1" applyAlignment="1" applyProtection="1">
      <alignment horizontal="left" wrapText="1"/>
      <protection locked="0"/>
    </xf>
    <xf numFmtId="0" fontId="39" fillId="0" borderId="34" xfId="0" applyFont="1" applyBorder="1" applyAlignment="1">
      <alignment horizontal="center"/>
    </xf>
    <xf numFmtId="49" fontId="39" fillId="0" borderId="10" xfId="56" applyNumberFormat="1" applyFont="1" applyBorder="1" applyAlignment="1" applyProtection="1">
      <alignment wrapText="1"/>
      <protection locked="0"/>
    </xf>
    <xf numFmtId="49" fontId="39" fillId="0" borderId="23" xfId="56" applyNumberFormat="1" applyFont="1" applyBorder="1" applyAlignment="1" applyProtection="1">
      <alignment horizontal="left" wrapText="1"/>
      <protection locked="0"/>
    </xf>
    <xf numFmtId="49" fontId="39" fillId="0" borderId="19" xfId="56" applyNumberFormat="1" applyFont="1" applyBorder="1" applyAlignment="1" applyProtection="1">
      <alignment horizontal="left" wrapText="1"/>
      <protection locked="0"/>
    </xf>
    <xf numFmtId="0" fontId="39" fillId="0" borderId="32" xfId="0" applyFont="1" applyBorder="1" applyAlignment="1">
      <alignment horizontal="center"/>
    </xf>
    <xf numFmtId="49" fontId="7" fillId="0" borderId="27" xfId="56" applyNumberFormat="1" applyFont="1" applyBorder="1" applyAlignment="1" applyProtection="1">
      <alignment horizontal="left" wrapText="1"/>
      <protection locked="0"/>
    </xf>
    <xf numFmtId="49" fontId="7" fillId="0" borderId="28" xfId="56" applyNumberFormat="1" applyFont="1" applyBorder="1" applyAlignment="1" applyProtection="1">
      <alignment horizontal="left" wrapText="1"/>
      <protection locked="0"/>
    </xf>
    <xf numFmtId="0" fontId="15" fillId="0" borderId="28" xfId="0" applyFont="1" applyFill="1" applyBorder="1" applyAlignment="1">
      <alignment horizontal="center"/>
    </xf>
    <xf numFmtId="0" fontId="18" fillId="0" borderId="31" xfId="0" applyFont="1" applyBorder="1" applyAlignment="1">
      <alignment horizontal="left"/>
    </xf>
    <xf numFmtId="49" fontId="7" fillId="0" borderId="17" xfId="56" applyNumberFormat="1" applyFont="1" applyBorder="1" applyAlignment="1" applyProtection="1">
      <alignment horizontal="left" wrapText="1"/>
      <protection locked="0"/>
    </xf>
    <xf numFmtId="49" fontId="7" fillId="0" borderId="10" xfId="56" applyNumberFormat="1" applyFont="1" applyBorder="1" applyAlignment="1" applyProtection="1">
      <alignment horizontal="left" wrapText="1"/>
      <protection locked="0"/>
    </xf>
    <xf numFmtId="0" fontId="15" fillId="0" borderId="10" xfId="0" applyFont="1" applyFill="1" applyBorder="1" applyAlignment="1">
      <alignment horizontal="center"/>
    </xf>
    <xf numFmtId="0" fontId="18" fillId="0" borderId="34" xfId="0" applyFont="1" applyBorder="1" applyAlignment="1">
      <alignment/>
    </xf>
    <xf numFmtId="0" fontId="18" fillId="0" borderId="34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49" fontId="7" fillId="0" borderId="23" xfId="56" applyNumberFormat="1" applyFont="1" applyFill="1" applyBorder="1" applyAlignment="1">
      <alignment horizontal="left" wrapText="1"/>
      <protection/>
    </xf>
    <xf numFmtId="49" fontId="7" fillId="0" borderId="19" xfId="56" applyNumberFormat="1" applyFont="1" applyBorder="1" applyAlignment="1">
      <alignment horizontal="left" wrapText="1"/>
      <protection/>
    </xf>
    <xf numFmtId="0" fontId="15" fillId="0" borderId="19" xfId="0" applyFont="1" applyFill="1" applyBorder="1" applyAlignment="1">
      <alignment horizontal="center"/>
    </xf>
    <xf numFmtId="0" fontId="18" fillId="0" borderId="32" xfId="0" applyFont="1" applyBorder="1" applyAlignment="1">
      <alignment/>
    </xf>
    <xf numFmtId="49" fontId="6" fillId="0" borderId="35" xfId="56" applyNumberFormat="1" applyFont="1" applyFill="1" applyBorder="1" applyAlignment="1" applyProtection="1">
      <alignment horizontal="left" wrapText="1"/>
      <protection locked="0"/>
    </xf>
    <xf numFmtId="0" fontId="16" fillId="0" borderId="28" xfId="0" applyFont="1" applyBorder="1" applyAlignment="1">
      <alignment/>
    </xf>
    <xf numFmtId="0" fontId="15" fillId="0" borderId="28" xfId="0" applyFont="1" applyBorder="1" applyAlignment="1">
      <alignment horizontal="center"/>
    </xf>
    <xf numFmtId="49" fontId="15" fillId="0" borderId="42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49" fontId="15" fillId="0" borderId="43" xfId="0" applyNumberFormat="1" applyFont="1" applyBorder="1" applyAlignment="1">
      <alignment horizontal="center"/>
    </xf>
    <xf numFmtId="0" fontId="16" fillId="0" borderId="30" xfId="0" applyFont="1" applyBorder="1" applyAlignment="1">
      <alignment/>
    </xf>
    <xf numFmtId="49" fontId="15" fillId="0" borderId="43" xfId="56" applyNumberFormat="1" applyFont="1" applyFill="1" applyBorder="1" applyAlignment="1">
      <alignment horizontal="center" wrapText="1"/>
      <protection/>
    </xf>
    <xf numFmtId="49" fontId="16" fillId="0" borderId="20" xfId="56" applyNumberFormat="1" applyFont="1" applyFill="1" applyBorder="1" applyAlignment="1">
      <alignment horizontal="left" wrapText="1"/>
      <protection/>
    </xf>
    <xf numFmtId="49" fontId="16" fillId="0" borderId="17" xfId="56" applyNumberFormat="1" applyFont="1" applyFill="1" applyBorder="1" applyAlignment="1">
      <alignment horizontal="left" wrapText="1"/>
      <protection/>
    </xf>
    <xf numFmtId="49" fontId="16" fillId="0" borderId="10" xfId="56" applyNumberFormat="1" applyFont="1" applyBorder="1" applyAlignment="1">
      <alignment horizontal="left" wrapText="1"/>
      <protection/>
    </xf>
    <xf numFmtId="0" fontId="15" fillId="0" borderId="10" xfId="0" applyFont="1" applyFill="1" applyBorder="1" applyAlignment="1">
      <alignment horizontal="center"/>
    </xf>
    <xf numFmtId="49" fontId="16" fillId="0" borderId="15" xfId="56" applyNumberFormat="1" applyFont="1" applyFill="1" applyBorder="1" applyAlignment="1">
      <alignment horizontal="left" wrapText="1"/>
      <protection/>
    </xf>
    <xf numFmtId="49" fontId="16" fillId="0" borderId="16" xfId="56" applyNumberFormat="1" applyFont="1" applyBorder="1" applyAlignment="1">
      <alignment horizontal="left" wrapText="1"/>
      <protection/>
    </xf>
    <xf numFmtId="49" fontId="15" fillId="0" borderId="44" xfId="56" applyNumberFormat="1" applyFont="1" applyFill="1" applyBorder="1" applyAlignment="1">
      <alignment horizontal="center" wrapText="1"/>
      <protection/>
    </xf>
    <xf numFmtId="49" fontId="16" fillId="0" borderId="29" xfId="56" applyNumberFormat="1" applyFont="1" applyFill="1" applyBorder="1" applyAlignment="1">
      <alignment horizontal="left" wrapText="1"/>
      <protection/>
    </xf>
    <xf numFmtId="0" fontId="15" fillId="0" borderId="19" xfId="0" applyFont="1" applyBorder="1" applyAlignment="1">
      <alignment horizontal="center"/>
    </xf>
    <xf numFmtId="49" fontId="15" fillId="0" borderId="45" xfId="56" applyNumberFormat="1" applyFont="1" applyFill="1" applyBorder="1" applyAlignment="1">
      <alignment horizontal="center" wrapText="1"/>
      <protection/>
    </xf>
    <xf numFmtId="49" fontId="10" fillId="0" borderId="0" xfId="56" applyNumberFormat="1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0" fontId="39" fillId="0" borderId="28" xfId="0" applyFont="1" applyBorder="1" applyAlignment="1">
      <alignment horizontal="justify" vertical="top" wrapText="1"/>
    </xf>
    <xf numFmtId="0" fontId="18" fillId="0" borderId="46" xfId="0" applyFont="1" applyBorder="1" applyAlignment="1">
      <alignment/>
    </xf>
    <xf numFmtId="0" fontId="18" fillId="0" borderId="16" xfId="0" applyFont="1" applyBorder="1" applyAlignment="1">
      <alignment/>
    </xf>
    <xf numFmtId="0" fontId="39" fillId="0" borderId="0" xfId="0" applyFont="1" applyBorder="1" applyAlignment="1">
      <alignment horizontal="justify" vertical="top" wrapText="1"/>
    </xf>
    <xf numFmtId="190" fontId="8" fillId="0" borderId="0" xfId="0" applyNumberFormat="1" applyFont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top" wrapText="1"/>
    </xf>
    <xf numFmtId="0" fontId="18" fillId="0" borderId="0" xfId="0" applyFont="1" applyFill="1" applyBorder="1" applyAlignment="1">
      <alignment/>
    </xf>
    <xf numFmtId="0" fontId="16" fillId="0" borderId="10" xfId="57" applyFont="1" applyBorder="1" applyAlignment="1">
      <alignment horizontal="center" vertical="center" wrapText="1"/>
      <protection/>
    </xf>
    <xf numFmtId="0" fontId="16" fillId="0" borderId="10" xfId="57" applyFont="1" applyBorder="1" applyAlignment="1">
      <alignment horizontal="center" vertical="top" wrapText="1"/>
      <protection/>
    </xf>
    <xf numFmtId="0" fontId="16" fillId="0" borderId="10" xfId="56" applyFont="1" applyBorder="1" applyAlignment="1">
      <alignment horizontal="center" vertical="center" wrapText="1"/>
      <protection/>
    </xf>
    <xf numFmtId="0" fontId="16" fillId="0" borderId="47" xfId="56" applyFont="1" applyBorder="1" applyAlignment="1">
      <alignment horizontal="center"/>
      <protection/>
    </xf>
    <xf numFmtId="1" fontId="10" fillId="0" borderId="10" xfId="56" applyNumberFormat="1" applyFont="1" applyFill="1" applyBorder="1" applyAlignment="1">
      <alignment horizontal="center"/>
      <protection/>
    </xf>
    <xf numFmtId="1" fontId="16" fillId="0" borderId="10" xfId="56" applyNumberFormat="1" applyFont="1" applyFill="1" applyBorder="1" applyAlignment="1">
      <alignment horizontal="center"/>
      <protection/>
    </xf>
    <xf numFmtId="0" fontId="16" fillId="0" borderId="10" xfId="57" applyFont="1" applyFill="1" applyBorder="1" applyAlignment="1">
      <alignment horizontal="center" vertical="center"/>
      <protection/>
    </xf>
    <xf numFmtId="0" fontId="16" fillId="0" borderId="0" xfId="56" applyFont="1" applyBorder="1" applyAlignment="1">
      <alignment horizontal="center"/>
      <protection/>
    </xf>
    <xf numFmtId="1" fontId="10" fillId="0" borderId="0" xfId="56" applyNumberFormat="1" applyFont="1" applyFill="1" applyBorder="1" applyAlignment="1">
      <alignment horizontal="center"/>
      <protection/>
    </xf>
    <xf numFmtId="1" fontId="16" fillId="0" borderId="0" xfId="56" applyNumberFormat="1" applyFont="1" applyFill="1" applyBorder="1" applyAlignment="1">
      <alignment horizontal="center"/>
      <protection/>
    </xf>
    <xf numFmtId="0" fontId="16" fillId="0" borderId="0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16" fillId="0" borderId="10" xfId="56" applyFont="1" applyBorder="1" applyAlignment="1">
      <alignment horizontal="center"/>
      <protection/>
    </xf>
    <xf numFmtId="0" fontId="10" fillId="0" borderId="10" xfId="56" applyFont="1" applyBorder="1" applyAlignment="1">
      <alignment horizontal="center"/>
      <protection/>
    </xf>
    <xf numFmtId="1" fontId="17" fillId="0" borderId="10" xfId="56" applyNumberFormat="1" applyFont="1" applyFill="1" applyBorder="1" applyAlignment="1">
      <alignment horizontal="center"/>
      <protection/>
    </xf>
    <xf numFmtId="0" fontId="17" fillId="0" borderId="10" xfId="57" applyFont="1" applyFill="1" applyBorder="1" applyAlignment="1">
      <alignment horizontal="center" vertical="center"/>
      <protection/>
    </xf>
    <xf numFmtId="0" fontId="10" fillId="0" borderId="10" xfId="57" applyFont="1" applyFill="1" applyBorder="1" applyAlignment="1">
      <alignment horizontal="center" vertical="center"/>
      <protection/>
    </xf>
    <xf numFmtId="1" fontId="10" fillId="0" borderId="35" xfId="56" applyNumberFormat="1" applyFont="1" applyFill="1" applyBorder="1" applyAlignment="1">
      <alignment horizontal="center"/>
      <protection/>
    </xf>
    <xf numFmtId="0" fontId="1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44" fillId="0" borderId="17" xfId="58" applyNumberFormat="1" applyFont="1" applyFill="1" applyBorder="1" applyAlignment="1" applyProtection="1">
      <alignment horizontal="center" vertical="center" wrapText="1"/>
      <protection/>
    </xf>
    <xf numFmtId="3" fontId="44" fillId="0" borderId="10" xfId="58" applyNumberFormat="1" applyFont="1" applyFill="1" applyBorder="1" applyAlignment="1" applyProtection="1">
      <alignment horizontal="center" vertical="center" wrapText="1"/>
      <protection/>
    </xf>
    <xf numFmtId="3" fontId="44" fillId="0" borderId="18" xfId="58" applyNumberFormat="1" applyFont="1" applyFill="1" applyBorder="1" applyAlignment="1" applyProtection="1">
      <alignment horizontal="center" vertical="center" wrapText="1"/>
      <protection/>
    </xf>
    <xf numFmtId="3" fontId="44" fillId="0" borderId="34" xfId="58" applyNumberFormat="1" applyFont="1" applyFill="1" applyBorder="1" applyAlignment="1" applyProtection="1">
      <alignment horizontal="center" vertical="center" wrapText="1"/>
      <protection/>
    </xf>
    <xf numFmtId="0" fontId="46" fillId="0" borderId="17" xfId="58" applyNumberFormat="1" applyFont="1" applyFill="1" applyBorder="1" applyAlignment="1" applyProtection="1">
      <alignment horizontal="center" vertical="center"/>
      <protection/>
    </xf>
    <xf numFmtId="0" fontId="46" fillId="0" borderId="34" xfId="58" applyNumberFormat="1" applyFont="1" applyFill="1" applyBorder="1" applyAlignment="1" applyProtection="1">
      <alignment horizontal="center" vertical="center"/>
      <protection/>
    </xf>
    <xf numFmtId="0" fontId="46" fillId="0" borderId="10" xfId="58" applyNumberFormat="1" applyFont="1" applyFill="1" applyBorder="1" applyAlignment="1" applyProtection="1">
      <alignment horizontal="center" vertical="center"/>
      <protection/>
    </xf>
    <xf numFmtId="0" fontId="46" fillId="0" borderId="18" xfId="58" applyNumberFormat="1" applyFont="1" applyFill="1" applyBorder="1" applyAlignment="1" applyProtection="1">
      <alignment horizontal="center" vertical="center"/>
      <protection/>
    </xf>
    <xf numFmtId="0" fontId="46" fillId="0" borderId="17" xfId="58" applyFont="1" applyFill="1" applyBorder="1" applyAlignment="1">
      <alignment horizontal="center" vertical="center" wrapText="1"/>
      <protection/>
    </xf>
    <xf numFmtId="0" fontId="47" fillId="0" borderId="34" xfId="58" applyFont="1" applyFill="1" applyBorder="1" applyAlignment="1">
      <alignment vertical="center" wrapText="1"/>
      <protection/>
    </xf>
    <xf numFmtId="190" fontId="16" fillId="0" borderId="17" xfId="0" applyNumberFormat="1" applyFont="1" applyBorder="1" applyAlignment="1">
      <alignment horizontal="center" vertical="center"/>
    </xf>
    <xf numFmtId="190" fontId="16" fillId="0" borderId="10" xfId="0" applyNumberFormat="1" applyFont="1" applyBorder="1" applyAlignment="1">
      <alignment horizontal="center" vertical="center"/>
    </xf>
    <xf numFmtId="190" fontId="16" fillId="0" borderId="18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90" fontId="16" fillId="0" borderId="10" xfId="0" applyNumberFormat="1" applyFont="1" applyFill="1" applyBorder="1" applyAlignment="1">
      <alignment horizontal="center" vertical="center"/>
    </xf>
    <xf numFmtId="190" fontId="16" fillId="0" borderId="34" xfId="0" applyNumberFormat="1" applyFont="1" applyFill="1" applyBorder="1" applyAlignment="1">
      <alignment horizontal="center" vertical="center"/>
    </xf>
    <xf numFmtId="0" fontId="44" fillId="0" borderId="34" xfId="58" applyFont="1" applyFill="1" applyBorder="1" applyAlignment="1">
      <alignment vertical="center" wrapText="1"/>
      <protection/>
    </xf>
    <xf numFmtId="0" fontId="16" fillId="20" borderId="10" xfId="0" applyFont="1" applyFill="1" applyBorder="1" applyAlignment="1">
      <alignment horizontal="center" vertical="center"/>
    </xf>
    <xf numFmtId="190" fontId="16" fillId="20" borderId="10" xfId="0" applyNumberFormat="1" applyFont="1" applyFill="1" applyBorder="1" applyAlignment="1">
      <alignment horizontal="center" vertical="center"/>
    </xf>
    <xf numFmtId="190" fontId="16" fillId="0" borderId="34" xfId="0" applyNumberFormat="1" applyFont="1" applyBorder="1" applyAlignment="1">
      <alignment horizontal="center" vertical="center"/>
    </xf>
    <xf numFmtId="0" fontId="16" fillId="20" borderId="17" xfId="0" applyFont="1" applyFill="1" applyBorder="1" applyAlignment="1">
      <alignment horizontal="center" vertical="center"/>
    </xf>
    <xf numFmtId="0" fontId="16" fillId="20" borderId="18" xfId="0" applyFont="1" applyFill="1" applyBorder="1" applyAlignment="1">
      <alignment horizontal="center" vertical="center"/>
    </xf>
    <xf numFmtId="0" fontId="16" fillId="20" borderId="34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190" fontId="18" fillId="0" borderId="37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2" fontId="16" fillId="0" borderId="18" xfId="0" applyNumberFormat="1" applyFont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2" fontId="16" fillId="0" borderId="34" xfId="0" applyNumberFormat="1" applyFont="1" applyBorder="1" applyAlignment="1">
      <alignment horizontal="center" vertical="center"/>
    </xf>
    <xf numFmtId="0" fontId="46" fillId="0" borderId="23" xfId="58" applyFont="1" applyFill="1" applyBorder="1" applyAlignment="1">
      <alignment horizontal="center" vertical="center" wrapText="1"/>
      <protection/>
    </xf>
    <xf numFmtId="0" fontId="44" fillId="0" borderId="32" xfId="58" applyFont="1" applyFill="1" applyBorder="1" applyAlignment="1">
      <alignment vertical="center" wrapText="1"/>
      <protection/>
    </xf>
    <xf numFmtId="1" fontId="16" fillId="0" borderId="23" xfId="0" applyNumberFormat="1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 vertical="center"/>
    </xf>
    <xf numFmtId="1" fontId="16" fillId="0" borderId="24" xfId="0" applyNumberFormat="1" applyFont="1" applyBorder="1" applyAlignment="1">
      <alignment horizontal="center" vertical="center"/>
    </xf>
    <xf numFmtId="1" fontId="16" fillId="0" borderId="32" xfId="0" applyNumberFormat="1" applyFont="1" applyBorder="1" applyAlignment="1">
      <alignment horizontal="center" vertical="center"/>
    </xf>
    <xf numFmtId="190" fontId="16" fillId="0" borderId="0" xfId="0" applyNumberFormat="1" applyFont="1" applyFill="1" applyBorder="1" applyAlignment="1">
      <alignment horizontal="center" vertical="center"/>
    </xf>
    <xf numFmtId="0" fontId="44" fillId="0" borderId="0" xfId="58" applyFont="1" applyFill="1" applyBorder="1" applyAlignment="1">
      <alignment vertical="center" wrapText="1"/>
      <protection/>
    </xf>
    <xf numFmtId="1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192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49" fontId="16" fillId="0" borderId="15" xfId="56" applyNumberFormat="1" applyFont="1" applyFill="1" applyBorder="1" applyAlignment="1">
      <alignment horizontal="center" wrapText="1"/>
      <protection/>
    </xf>
    <xf numFmtId="49" fontId="39" fillId="0" borderId="16" xfId="56" applyNumberFormat="1" applyFont="1" applyFill="1" applyBorder="1" applyAlignment="1" applyProtection="1">
      <alignment horizontal="center" wrapText="1"/>
      <protection locked="0"/>
    </xf>
    <xf numFmtId="0" fontId="8" fillId="0" borderId="48" xfId="0" applyFont="1" applyBorder="1" applyAlignment="1">
      <alignment horizontal="center" vertical="center" textRotation="90"/>
    </xf>
    <xf numFmtId="0" fontId="8" fillId="0" borderId="49" xfId="0" applyFont="1" applyBorder="1" applyAlignment="1">
      <alignment horizontal="center" vertical="center" textRotation="90"/>
    </xf>
    <xf numFmtId="0" fontId="8" fillId="0" borderId="50" xfId="0" applyFont="1" applyBorder="1" applyAlignment="1">
      <alignment horizontal="center" vertical="center" textRotation="90"/>
    </xf>
    <xf numFmtId="49" fontId="16" fillId="0" borderId="51" xfId="56" applyNumberFormat="1" applyFont="1" applyFill="1" applyBorder="1" applyAlignment="1">
      <alignment horizontal="center" wrapText="1"/>
      <protection/>
    </xf>
    <xf numFmtId="49" fontId="16" fillId="0" borderId="20" xfId="56" applyNumberFormat="1" applyFont="1" applyFill="1" applyBorder="1" applyAlignment="1">
      <alignment horizontal="center" wrapText="1"/>
      <protection/>
    </xf>
    <xf numFmtId="0" fontId="40" fillId="0" borderId="52" xfId="0" applyFont="1" applyBorder="1" applyAlignment="1">
      <alignment horizontal="center" vertical="center" textRotation="90"/>
    </xf>
    <xf numFmtId="0" fontId="40" fillId="0" borderId="53" xfId="0" applyFont="1" applyBorder="1" applyAlignment="1">
      <alignment horizontal="center" vertical="center" textRotation="90"/>
    </xf>
    <xf numFmtId="0" fontId="40" fillId="0" borderId="54" xfId="0" applyFont="1" applyBorder="1" applyAlignment="1">
      <alignment horizontal="center" vertical="center" textRotation="90"/>
    </xf>
    <xf numFmtId="0" fontId="40" fillId="0" borderId="37" xfId="0" applyFont="1" applyBorder="1" applyAlignment="1">
      <alignment horizontal="center" vertical="center" textRotation="90"/>
    </xf>
    <xf numFmtId="49" fontId="39" fillId="0" borderId="30" xfId="56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left"/>
    </xf>
    <xf numFmtId="0" fontId="3" fillId="0" borderId="43" xfId="0" applyFont="1" applyBorder="1" applyAlignment="1">
      <alignment horizontal="center" vertical="center" textRotation="90"/>
    </xf>
    <xf numFmtId="0" fontId="3" fillId="0" borderId="55" xfId="0" applyFont="1" applyBorder="1" applyAlignment="1">
      <alignment horizontal="center" vertical="center" textRotation="90"/>
    </xf>
    <xf numFmtId="0" fontId="3" fillId="0" borderId="54" xfId="0" applyFont="1" applyBorder="1" applyAlignment="1">
      <alignment horizontal="center" vertical="center" textRotation="90"/>
    </xf>
    <xf numFmtId="0" fontId="40" fillId="0" borderId="52" xfId="0" applyFont="1" applyBorder="1" applyAlignment="1">
      <alignment horizontal="center" vertical="center" textRotation="90" wrapText="1"/>
    </xf>
    <xf numFmtId="0" fontId="40" fillId="0" borderId="53" xfId="0" applyFont="1" applyBorder="1" applyAlignment="1">
      <alignment horizontal="center" vertical="center" textRotation="90" wrapText="1"/>
    </xf>
    <xf numFmtId="0" fontId="40" fillId="0" borderId="54" xfId="0" applyFont="1" applyBorder="1" applyAlignment="1">
      <alignment horizontal="center" vertical="center" textRotation="90" wrapText="1"/>
    </xf>
    <xf numFmtId="1" fontId="10" fillId="0" borderId="56" xfId="56" applyNumberFormat="1" applyFont="1" applyFill="1" applyBorder="1" applyAlignment="1">
      <alignment horizontal="center"/>
      <protection/>
    </xf>
    <xf numFmtId="1" fontId="10" fillId="0" borderId="57" xfId="56" applyNumberFormat="1" applyFont="1" applyFill="1" applyBorder="1" applyAlignment="1">
      <alignment horizontal="center"/>
      <protection/>
    </xf>
    <xf numFmtId="0" fontId="10" fillId="0" borderId="56" xfId="56" applyFont="1" applyBorder="1" applyAlignment="1">
      <alignment horizontal="center"/>
      <protection/>
    </xf>
    <xf numFmtId="0" fontId="10" fillId="0" borderId="57" xfId="56" applyFont="1" applyBorder="1" applyAlignment="1">
      <alignment horizontal="center"/>
      <protection/>
    </xf>
    <xf numFmtId="0" fontId="10" fillId="0" borderId="22" xfId="56" applyFont="1" applyBorder="1" applyAlignment="1">
      <alignment horizontal="center"/>
      <protection/>
    </xf>
    <xf numFmtId="2" fontId="10" fillId="0" borderId="0" xfId="56" applyNumberFormat="1" applyFont="1" applyBorder="1" applyAlignment="1">
      <alignment horizontal="center" vertical="center" wrapText="1"/>
      <protection/>
    </xf>
    <xf numFmtId="0" fontId="16" fillId="0" borderId="58" xfId="57" applyFont="1" applyBorder="1" applyAlignment="1">
      <alignment horizontal="center" vertical="center" wrapText="1"/>
      <protection/>
    </xf>
    <xf numFmtId="0" fontId="16" fillId="0" borderId="59" xfId="56" applyFont="1" applyBorder="1" applyAlignment="1">
      <alignment horizontal="center" vertical="center" wrapText="1"/>
      <protection/>
    </xf>
    <xf numFmtId="0" fontId="16" fillId="0" borderId="60" xfId="57" applyFont="1" applyBorder="1" applyAlignment="1">
      <alignment horizontal="center" vertical="center" wrapText="1"/>
      <protection/>
    </xf>
    <xf numFmtId="0" fontId="16" fillId="0" borderId="35" xfId="56" applyFont="1" applyBorder="1" applyAlignment="1">
      <alignment horizontal="center" vertical="center" wrapText="1"/>
      <protection/>
    </xf>
    <xf numFmtId="0" fontId="16" fillId="0" borderId="10" xfId="57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 wrapText="1"/>
      <protection/>
    </xf>
    <xf numFmtId="0" fontId="3" fillId="0" borderId="39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40" fillId="0" borderId="31" xfId="0" applyFont="1" applyBorder="1" applyAlignment="1">
      <alignment horizontal="center" vertical="center" textRotation="90"/>
    </xf>
    <xf numFmtId="0" fontId="40" fillId="0" borderId="34" xfId="0" applyFont="1" applyBorder="1" applyAlignment="1">
      <alignment horizontal="center" vertical="center" textRotation="90"/>
    </xf>
    <xf numFmtId="0" fontId="40" fillId="0" borderId="36" xfId="0" applyFont="1" applyBorder="1" applyAlignment="1">
      <alignment horizontal="center" vertical="center" textRotation="90"/>
    </xf>
    <xf numFmtId="0" fontId="40" fillId="0" borderId="48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52" xfId="0" applyFont="1" applyBorder="1" applyAlignment="1">
      <alignment horizontal="center" vertical="center" textRotation="90"/>
    </xf>
    <xf numFmtId="0" fontId="3" fillId="0" borderId="53" xfId="0" applyFont="1" applyBorder="1" applyAlignment="1">
      <alignment horizontal="center" vertical="center" textRotation="90"/>
    </xf>
    <xf numFmtId="0" fontId="3" fillId="0" borderId="42" xfId="0" applyFont="1" applyBorder="1" applyAlignment="1">
      <alignment horizontal="center" vertical="center" textRotation="90"/>
    </xf>
    <xf numFmtId="0" fontId="38" fillId="0" borderId="48" xfId="0" applyFont="1" applyBorder="1" applyAlignment="1">
      <alignment horizontal="center" vertical="center" textRotation="90"/>
    </xf>
    <xf numFmtId="0" fontId="38" fillId="0" borderId="49" xfId="0" applyFont="1" applyBorder="1" applyAlignment="1">
      <alignment horizontal="center" vertical="center" textRotation="90"/>
    </xf>
    <xf numFmtId="0" fontId="38" fillId="0" borderId="50" xfId="0" applyFont="1" applyBorder="1" applyAlignment="1">
      <alignment horizontal="center" vertical="center" textRotation="90"/>
    </xf>
    <xf numFmtId="49" fontId="16" fillId="0" borderId="29" xfId="56" applyNumberFormat="1" applyFont="1" applyFill="1" applyBorder="1" applyAlignment="1">
      <alignment horizontal="center" wrapText="1"/>
      <protection/>
    </xf>
    <xf numFmtId="49" fontId="16" fillId="0" borderId="29" xfId="56" applyNumberFormat="1" applyFont="1" applyFill="1" applyBorder="1" applyAlignment="1">
      <alignment horizontal="left" wrapText="1"/>
      <protection/>
    </xf>
    <xf numFmtId="49" fontId="16" fillId="0" borderId="15" xfId="56" applyNumberFormat="1" applyFont="1" applyFill="1" applyBorder="1" applyAlignment="1">
      <alignment horizontal="left" wrapText="1"/>
      <protection/>
    </xf>
    <xf numFmtId="49" fontId="16" fillId="0" borderId="30" xfId="56" applyNumberFormat="1" applyFont="1" applyFill="1" applyBorder="1" applyAlignment="1">
      <alignment horizontal="left" wrapText="1"/>
      <protection/>
    </xf>
    <xf numFmtId="49" fontId="16" fillId="0" borderId="16" xfId="56" applyNumberFormat="1" applyFont="1" applyFill="1" applyBorder="1" applyAlignment="1">
      <alignment horizontal="left" wrapText="1"/>
      <protection/>
    </xf>
    <xf numFmtId="49" fontId="16" fillId="0" borderId="61" xfId="56" applyNumberFormat="1" applyFont="1" applyFill="1" applyBorder="1" applyAlignment="1">
      <alignment horizontal="left" wrapText="1"/>
      <protection/>
    </xf>
    <xf numFmtId="49" fontId="16" fillId="0" borderId="25" xfId="56" applyNumberFormat="1" applyFont="1" applyFill="1" applyBorder="1" applyAlignment="1">
      <alignment horizontal="left" wrapText="1"/>
      <protection/>
    </xf>
    <xf numFmtId="0" fontId="39" fillId="0" borderId="27" xfId="0" applyFont="1" applyBorder="1" applyAlignment="1">
      <alignment horizontal="justify" vertical="top" wrapText="1"/>
    </xf>
    <xf numFmtId="0" fontId="39" fillId="0" borderId="17" xfId="0" applyFont="1" applyBorder="1" applyAlignment="1">
      <alignment horizontal="justify" vertical="top" wrapText="1"/>
    </xf>
    <xf numFmtId="0" fontId="39" fillId="0" borderId="28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28" xfId="0" applyFont="1" applyBorder="1" applyAlignment="1">
      <alignment horizontal="justify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31" xfId="0" applyFont="1" applyBorder="1" applyAlignment="1">
      <alignment horizontal="justify" vertical="top" wrapText="1"/>
    </xf>
    <xf numFmtId="0" fontId="39" fillId="0" borderId="34" xfId="0" applyFont="1" applyBorder="1" applyAlignment="1">
      <alignment horizontal="justify" vertical="top" wrapText="1"/>
    </xf>
    <xf numFmtId="0" fontId="39" fillId="0" borderId="36" xfId="0" applyFont="1" applyBorder="1" applyAlignment="1">
      <alignment horizontal="justify" vertical="top" wrapText="1"/>
    </xf>
    <xf numFmtId="0" fontId="18" fillId="0" borderId="30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39" fillId="0" borderId="18" xfId="0" applyFont="1" applyBorder="1" applyAlignment="1">
      <alignment horizontal="justify" vertical="top" wrapText="1"/>
    </xf>
    <xf numFmtId="0" fontId="39" fillId="0" borderId="30" xfId="0" applyFont="1" applyBorder="1" applyAlignment="1">
      <alignment horizontal="justify" vertical="top" wrapText="1"/>
    </xf>
    <xf numFmtId="0" fontId="18" fillId="0" borderId="10" xfId="0" applyFont="1" applyBorder="1" applyAlignment="1">
      <alignment horizontal="center"/>
    </xf>
    <xf numFmtId="0" fontId="39" fillId="0" borderId="23" xfId="0" applyFont="1" applyBorder="1" applyAlignment="1">
      <alignment horizontal="justify" vertical="top" wrapText="1"/>
    </xf>
    <xf numFmtId="0" fontId="18" fillId="0" borderId="19" xfId="0" applyFont="1" applyBorder="1" applyAlignment="1">
      <alignment horizontal="center"/>
    </xf>
    <xf numFmtId="0" fontId="39" fillId="0" borderId="19" xfId="0" applyFont="1" applyBorder="1" applyAlignment="1">
      <alignment horizontal="justify" vertical="top" wrapText="1"/>
    </xf>
    <xf numFmtId="0" fontId="39" fillId="0" borderId="32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39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62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9" fillId="0" borderId="46" xfId="0" applyFont="1" applyBorder="1" applyAlignment="1">
      <alignment horizontal="center" vertical="center" wrapText="1"/>
    </xf>
    <xf numFmtId="0" fontId="39" fillId="0" borderId="63" xfId="0" applyFont="1" applyBorder="1" applyAlignment="1">
      <alignment horizontal="center" vertical="center" wrapText="1"/>
    </xf>
    <xf numFmtId="0" fontId="39" fillId="0" borderId="64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3" fillId="0" borderId="0" xfId="0" applyFont="1" applyAlignment="1" quotePrefix="1">
      <alignment horizontal="left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0" fillId="0" borderId="0" xfId="55" applyFont="1" applyFill="1" applyAlignment="1">
      <alignment horizontal="center" wrapText="1"/>
      <protection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38" fillId="0" borderId="0" xfId="0" applyFont="1" applyAlignment="1">
      <alignment horizont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6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44" fillId="0" borderId="51" xfId="58" applyNumberFormat="1" applyFont="1" applyFill="1" applyBorder="1" applyAlignment="1" applyProtection="1">
      <alignment horizontal="center" vertical="center"/>
      <protection/>
    </xf>
    <xf numFmtId="0" fontId="44" fillId="0" borderId="15" xfId="58" applyNumberFormat="1" applyFont="1" applyFill="1" applyBorder="1" applyAlignment="1" applyProtection="1">
      <alignment horizontal="center" vertical="center"/>
      <protection/>
    </xf>
    <xf numFmtId="0" fontId="44" fillId="0" borderId="52" xfId="58" applyNumberFormat="1" applyFont="1" applyFill="1" applyBorder="1" applyAlignment="1" applyProtection="1">
      <alignment horizontal="center" vertical="center" wrapText="1"/>
      <protection/>
    </xf>
    <xf numFmtId="0" fontId="44" fillId="0" borderId="39" xfId="58" applyNumberFormat="1" applyFont="1" applyFill="1" applyBorder="1" applyAlignment="1" applyProtection="1">
      <alignment horizontal="center" vertical="center" wrapText="1"/>
      <protection/>
    </xf>
    <xf numFmtId="0" fontId="1" fillId="0" borderId="67" xfId="0" applyFont="1" applyBorder="1" applyAlignment="1">
      <alignment horizontal="center" vertical="top" wrapText="1"/>
    </xf>
    <xf numFmtId="0" fontId="1" fillId="0" borderId="68" xfId="0" applyFont="1" applyBorder="1" applyAlignment="1">
      <alignment horizontal="center" vertical="top" wrapText="1"/>
    </xf>
    <xf numFmtId="0" fontId="38" fillId="0" borderId="69" xfId="0" applyFont="1" applyBorder="1" applyAlignment="1">
      <alignment horizontal="center" vertical="top" wrapText="1"/>
    </xf>
    <xf numFmtId="0" fontId="38" fillId="0" borderId="70" xfId="0" applyFont="1" applyBorder="1" applyAlignment="1">
      <alignment horizontal="center" vertical="top" wrapText="1"/>
    </xf>
    <xf numFmtId="0" fontId="1" fillId="0" borderId="71" xfId="0" applyFont="1" applyBorder="1" applyAlignment="1">
      <alignment horizontal="center" vertical="top" wrapText="1"/>
    </xf>
    <xf numFmtId="0" fontId="1" fillId="0" borderId="72" xfId="0" applyFont="1" applyBorder="1" applyAlignment="1">
      <alignment horizontal="center" vertical="top" wrapText="1"/>
    </xf>
    <xf numFmtId="0" fontId="1" fillId="0" borderId="69" xfId="0" applyFont="1" applyBorder="1" applyAlignment="1">
      <alignment horizontal="center" vertical="top" wrapText="1"/>
    </xf>
    <xf numFmtId="0" fontId="1" fillId="0" borderId="73" xfId="0" applyFont="1" applyBorder="1" applyAlignment="1">
      <alignment horizontal="center" vertical="top" wrapText="1"/>
    </xf>
    <xf numFmtId="0" fontId="1" fillId="0" borderId="7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49" fillId="0" borderId="0" xfId="0" applyFont="1" applyAlignment="1">
      <alignment horizontal="justify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74" xfId="0" applyFont="1" applyBorder="1" applyAlignment="1">
      <alignment horizontal="center" vertical="top" wrapText="1"/>
    </xf>
    <xf numFmtId="0" fontId="1" fillId="0" borderId="75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76" xfId="0" applyFont="1" applyBorder="1" applyAlignment="1">
      <alignment horizontal="center" vertical="top" wrapText="1"/>
    </xf>
    <xf numFmtId="0" fontId="1" fillId="0" borderId="76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0" fillId="0" borderId="50" xfId="0" applyBorder="1" applyAlignment="1">
      <alignment vertical="top" wrapText="1"/>
    </xf>
    <xf numFmtId="0" fontId="1" fillId="0" borderId="37" xfId="0" applyFont="1" applyBorder="1" applyAlignment="1">
      <alignment horizontal="center" vertical="top" wrapText="1"/>
    </xf>
    <xf numFmtId="0" fontId="0" fillId="0" borderId="49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77" xfId="0" applyFont="1" applyBorder="1" applyAlignment="1">
      <alignment horizontal="center" vertical="top" wrapText="1"/>
    </xf>
    <xf numFmtId="0" fontId="1" fillId="0" borderId="78" xfId="0" applyFont="1" applyBorder="1" applyAlignment="1">
      <alignment horizontal="center" vertical="top" wrapText="1"/>
    </xf>
    <xf numFmtId="0" fontId="1" fillId="0" borderId="75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52" fillId="0" borderId="38" xfId="0" applyFont="1" applyBorder="1" applyAlignment="1">
      <alignment horizontal="center" vertical="top" wrapText="1"/>
    </xf>
    <xf numFmtId="17" fontId="1" fillId="0" borderId="38" xfId="0" applyNumberFormat="1" applyFont="1" applyBorder="1" applyAlignment="1">
      <alignment horizontal="center" vertical="top" wrapText="1"/>
    </xf>
    <xf numFmtId="0" fontId="1" fillId="0" borderId="79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center" vertical="top" wrapText="1"/>
    </xf>
    <xf numFmtId="0" fontId="1" fillId="0" borderId="80" xfId="0" applyFont="1" applyBorder="1" applyAlignment="1">
      <alignment horizontal="center" vertical="top" wrapText="1"/>
    </xf>
    <xf numFmtId="0" fontId="1" fillId="0" borderId="81" xfId="0" applyFont="1" applyBorder="1" applyAlignment="1">
      <alignment horizontal="center" vertical="top" wrapText="1"/>
    </xf>
    <xf numFmtId="0" fontId="1" fillId="0" borderId="82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" fontId="1" fillId="0" borderId="50" xfId="0" applyNumberFormat="1" applyFont="1" applyBorder="1" applyAlignment="1">
      <alignment horizontal="center" vertical="top" wrapText="1"/>
    </xf>
    <xf numFmtId="4" fontId="1" fillId="0" borderId="38" xfId="0" applyNumberFormat="1" applyFont="1" applyBorder="1" applyAlignment="1">
      <alignment horizontal="center" vertical="top" wrapText="1"/>
    </xf>
    <xf numFmtId="4" fontId="52" fillId="0" borderId="38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82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80" xfId="0" applyFont="1" applyBorder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_Динамика тарифа МУП ТЭС пер.э.эн." xfId="55"/>
    <cellStyle name="Обычный_Лист1" xfId="56"/>
    <cellStyle name="Обычный_НЗИВ потери для Минэнерго 2010 последний вариант" xfId="57"/>
    <cellStyle name="Обычный_таблицы П1.3 П1.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76;&#1077;&#1087;&#1072;&#1088;&#1090;&#1072;&#1084;&#1077;&#1085;&#1090;&#1072;%20&#1085;&#1072;%202015&#1075;\&#1084;&#1086;&#1080;%20&#1085;&#1086;&#1074;&#1099;&#1077;%20&#1090;&#1072;&#1073;&#1083;&#1080;&#1094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.3. в целом по предпри"/>
      <sheetName val="Таблица 1.3. передача"/>
      <sheetName val="Таблица 1.4. в целом по пре"/>
      <sheetName val="Таблица 1.5. в целом по предпри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09.00390625" style="0" customWidth="1"/>
  </cols>
  <sheetData>
    <row r="1" s="3" customFormat="1" ht="15.75">
      <c r="A1" s="2" t="s">
        <v>86</v>
      </c>
    </row>
    <row r="2" s="3" customFormat="1" ht="15.75">
      <c r="A2" s="2"/>
    </row>
    <row r="3" s="3" customFormat="1" ht="47.25" customHeight="1">
      <c r="A3" s="2" t="s">
        <v>87</v>
      </c>
    </row>
    <row r="4" s="3" customFormat="1" ht="78.75" customHeight="1">
      <c r="A4" s="2" t="s">
        <v>84</v>
      </c>
    </row>
    <row r="5" s="3" customFormat="1" ht="78.75" customHeight="1">
      <c r="A5" s="2" t="s">
        <v>88</v>
      </c>
    </row>
    <row r="6" s="3" customFormat="1" ht="15.75" customHeight="1">
      <c r="A6" s="2" t="s">
        <v>89</v>
      </c>
    </row>
    <row r="7" s="3" customFormat="1" ht="63" customHeight="1">
      <c r="A7" s="2" t="s">
        <v>90</v>
      </c>
    </row>
    <row r="8" s="3" customFormat="1" ht="54" customHeight="1">
      <c r="A8" s="2" t="s">
        <v>91</v>
      </c>
    </row>
    <row r="9" s="3" customFormat="1" ht="31.5" customHeight="1">
      <c r="A9" s="2"/>
    </row>
    <row r="10" s="3" customFormat="1" ht="15.75" customHeight="1">
      <c r="A10" s="2"/>
    </row>
    <row r="11" s="3" customFormat="1" ht="15.75" customHeight="1">
      <c r="A11" s="2"/>
    </row>
    <row r="12" s="3" customFormat="1" ht="15.75" customHeight="1">
      <c r="A12" s="2"/>
    </row>
    <row r="13" s="3" customFormat="1" ht="15.75" customHeight="1">
      <c r="A13" s="2"/>
    </row>
    <row r="14" s="3" customFormat="1" ht="31.5" customHeight="1">
      <c r="A14" s="2"/>
    </row>
    <row r="15" s="3" customFormat="1" ht="15.75" customHeight="1">
      <c r="A15" s="2"/>
    </row>
    <row r="16" s="3" customFormat="1" ht="15.75" customHeight="1">
      <c r="A16" s="2"/>
    </row>
    <row r="17" s="3" customFormat="1" ht="15.75">
      <c r="A17" s="4"/>
    </row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</sheetData>
  <sheetProtection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9"/>
  <sheetViews>
    <sheetView tabSelected="1" workbookViewId="0" topLeftCell="A202">
      <selection activeCell="B217" sqref="B217"/>
    </sheetView>
  </sheetViews>
  <sheetFormatPr defaultColWidth="9.140625" defaultRowHeight="12.75"/>
  <cols>
    <col min="1" max="1" width="35.421875" style="0" customWidth="1"/>
    <col min="2" max="2" width="76.140625" style="0" customWidth="1"/>
    <col min="3" max="3" width="20.28125" style="0" customWidth="1"/>
    <col min="4" max="4" width="17.00390625" style="0" customWidth="1"/>
    <col min="5" max="5" width="13.8515625" style="0" customWidth="1"/>
    <col min="6" max="6" width="11.8515625" style="0" customWidth="1"/>
    <col min="7" max="7" width="16.00390625" style="0" customWidth="1"/>
  </cols>
  <sheetData>
    <row r="1" ht="18.75">
      <c r="A1" s="400" t="s">
        <v>800</v>
      </c>
    </row>
    <row r="2" ht="18.75">
      <c r="A2" s="400" t="s">
        <v>801</v>
      </c>
    </row>
    <row r="3" ht="15.75">
      <c r="A3" s="398"/>
    </row>
    <row r="4" ht="18.75">
      <c r="A4" s="401" t="s">
        <v>802</v>
      </c>
    </row>
    <row r="5" ht="15.75">
      <c r="A5" s="398"/>
    </row>
    <row r="6" ht="15.75">
      <c r="A6" s="398" t="s">
        <v>803</v>
      </c>
    </row>
    <row r="7" ht="15.75">
      <c r="A7" s="398" t="s">
        <v>804</v>
      </c>
    </row>
    <row r="8" ht="15.75">
      <c r="A8" s="398" t="s">
        <v>805</v>
      </c>
    </row>
    <row r="9" ht="15.75">
      <c r="A9" s="15" t="s">
        <v>806</v>
      </c>
    </row>
    <row r="10" ht="15.75">
      <c r="A10" s="398" t="s">
        <v>807</v>
      </c>
    </row>
    <row r="11" ht="15.75">
      <c r="A11" s="398" t="s">
        <v>808</v>
      </c>
    </row>
    <row r="12" ht="15.75">
      <c r="A12" s="398" t="s">
        <v>809</v>
      </c>
    </row>
    <row r="13" ht="15.75">
      <c r="A13" s="398" t="s">
        <v>810</v>
      </c>
    </row>
    <row r="14" ht="15.75">
      <c r="A14" s="398" t="s">
        <v>811</v>
      </c>
    </row>
    <row r="15" ht="15.75">
      <c r="A15" s="398" t="s">
        <v>812</v>
      </c>
    </row>
    <row r="16" ht="15.75">
      <c r="A16" s="398" t="s">
        <v>813</v>
      </c>
    </row>
    <row r="17" ht="18.75">
      <c r="A17" s="402"/>
    </row>
    <row r="18" ht="18.75">
      <c r="A18" s="402"/>
    </row>
    <row r="19" ht="18.75">
      <c r="A19" s="402"/>
    </row>
    <row r="20" ht="18.75">
      <c r="A20" s="402"/>
    </row>
    <row r="21" ht="19.5" thickBot="1">
      <c r="A21" s="402"/>
    </row>
    <row r="22" spans="1:2" ht="16.5" thickBot="1">
      <c r="A22" s="393" t="s">
        <v>763</v>
      </c>
      <c r="B22" s="394"/>
    </row>
    <row r="23" spans="1:2" ht="30" customHeight="1">
      <c r="A23" s="396"/>
      <c r="B23" s="389" t="s">
        <v>764</v>
      </c>
    </row>
    <row r="24" spans="1:2" ht="30" customHeight="1">
      <c r="A24" s="395"/>
      <c r="B24" s="389" t="s">
        <v>126</v>
      </c>
    </row>
    <row r="25" spans="1:2" ht="30" customHeight="1" thickBot="1">
      <c r="A25" s="397"/>
      <c r="B25" s="390"/>
    </row>
    <row r="26" spans="1:2" ht="30" customHeight="1">
      <c r="A26" s="396" t="s">
        <v>765</v>
      </c>
      <c r="B26" s="389" t="s">
        <v>766</v>
      </c>
    </row>
    <row r="27" spans="1:2" ht="30" customHeight="1">
      <c r="A27" s="395"/>
      <c r="B27" s="389" t="s">
        <v>767</v>
      </c>
    </row>
    <row r="28" spans="1:2" ht="30" customHeight="1">
      <c r="A28" s="395"/>
      <c r="B28" s="389" t="s">
        <v>768</v>
      </c>
    </row>
    <row r="29" spans="1:2" ht="30" customHeight="1">
      <c r="A29" s="395"/>
      <c r="B29" s="389" t="s">
        <v>769</v>
      </c>
    </row>
    <row r="30" spans="1:2" ht="30" customHeight="1">
      <c r="A30" s="395"/>
      <c r="B30" s="389" t="s">
        <v>770</v>
      </c>
    </row>
    <row r="31" spans="1:2" ht="30" customHeight="1">
      <c r="A31" s="395"/>
      <c r="B31" s="389" t="s">
        <v>771</v>
      </c>
    </row>
    <row r="32" spans="1:2" ht="30" customHeight="1">
      <c r="A32" s="395"/>
      <c r="B32" s="389" t="s">
        <v>772</v>
      </c>
    </row>
    <row r="33" spans="1:2" ht="30" customHeight="1">
      <c r="A33" s="395"/>
      <c r="B33" s="389" t="s">
        <v>773</v>
      </c>
    </row>
    <row r="34" spans="1:2" ht="30" customHeight="1">
      <c r="A34" s="395"/>
      <c r="B34" s="389" t="s">
        <v>774</v>
      </c>
    </row>
    <row r="35" spans="1:2" ht="30" customHeight="1">
      <c r="A35" s="395"/>
      <c r="B35" s="389"/>
    </row>
    <row r="36" spans="1:2" ht="30" customHeight="1" thickBot="1">
      <c r="A36" s="397"/>
      <c r="B36" s="390"/>
    </row>
    <row r="37" spans="1:2" ht="30" customHeight="1">
      <c r="A37" s="396" t="s">
        <v>775</v>
      </c>
      <c r="B37" s="396" t="s">
        <v>776</v>
      </c>
    </row>
    <row r="38" spans="1:2" ht="30" customHeight="1" thickBot="1">
      <c r="A38" s="397"/>
      <c r="B38" s="397"/>
    </row>
    <row r="39" spans="1:2" ht="30" customHeight="1">
      <c r="A39" s="396" t="s">
        <v>777</v>
      </c>
      <c r="B39" s="389" t="s">
        <v>778</v>
      </c>
    </row>
    <row r="40" spans="1:2" ht="30" customHeight="1">
      <c r="A40" s="395"/>
      <c r="B40" s="389" t="s">
        <v>779</v>
      </c>
    </row>
    <row r="41" spans="1:2" ht="30" customHeight="1">
      <c r="A41" s="395"/>
      <c r="B41" s="389" t="s">
        <v>780</v>
      </c>
    </row>
    <row r="42" spans="1:2" ht="30" customHeight="1">
      <c r="A42" s="395"/>
      <c r="B42" s="389" t="s">
        <v>126</v>
      </c>
    </row>
    <row r="43" spans="1:2" ht="30" customHeight="1">
      <c r="A43" s="395"/>
      <c r="B43" s="389" t="s">
        <v>781</v>
      </c>
    </row>
    <row r="44" spans="1:2" ht="30" customHeight="1" thickBot="1">
      <c r="A44" s="397"/>
      <c r="B44" s="390"/>
    </row>
    <row r="45" spans="1:2" ht="30" customHeight="1">
      <c r="A45" s="396" t="s">
        <v>782</v>
      </c>
      <c r="B45" s="389" t="s">
        <v>783</v>
      </c>
    </row>
    <row r="46" spans="1:2" ht="30" customHeight="1" thickBot="1">
      <c r="A46" s="397"/>
      <c r="B46" s="390" t="s">
        <v>781</v>
      </c>
    </row>
    <row r="47" spans="1:2" ht="30" customHeight="1">
      <c r="A47" s="396" t="s">
        <v>784</v>
      </c>
      <c r="B47" s="389" t="s">
        <v>785</v>
      </c>
    </row>
    <row r="48" spans="1:2" ht="30" customHeight="1">
      <c r="A48" s="395"/>
      <c r="B48" s="389" t="s">
        <v>786</v>
      </c>
    </row>
    <row r="49" spans="1:2" ht="30" customHeight="1">
      <c r="A49" s="395"/>
      <c r="B49" s="389" t="s">
        <v>787</v>
      </c>
    </row>
    <row r="50" spans="1:2" ht="30" customHeight="1" thickBot="1">
      <c r="A50" s="397"/>
      <c r="B50" s="390" t="s">
        <v>788</v>
      </c>
    </row>
    <row r="51" spans="1:2" ht="30" customHeight="1">
      <c r="A51" s="391" t="s">
        <v>789</v>
      </c>
      <c r="B51" s="389" t="s">
        <v>792</v>
      </c>
    </row>
    <row r="52" spans="1:2" ht="30" customHeight="1">
      <c r="A52" s="391" t="s">
        <v>790</v>
      </c>
      <c r="B52" s="389" t="s">
        <v>793</v>
      </c>
    </row>
    <row r="53" spans="1:2" ht="30" customHeight="1" thickBot="1">
      <c r="A53" s="392" t="s">
        <v>791</v>
      </c>
      <c r="B53" s="390" t="s">
        <v>781</v>
      </c>
    </row>
    <row r="54" spans="1:2" ht="30" customHeight="1">
      <c r="A54" s="396" t="s">
        <v>794</v>
      </c>
      <c r="B54" s="389" t="s">
        <v>795</v>
      </c>
    </row>
    <row r="55" spans="1:2" ht="30" customHeight="1">
      <c r="A55" s="395"/>
      <c r="B55" s="389" t="s">
        <v>796</v>
      </c>
    </row>
    <row r="56" spans="1:2" ht="30" customHeight="1">
      <c r="A56" s="395"/>
      <c r="B56" s="389" t="s">
        <v>797</v>
      </c>
    </row>
    <row r="57" spans="1:2" ht="30" customHeight="1">
      <c r="A57" s="395"/>
      <c r="B57" s="389"/>
    </row>
    <row r="58" spans="1:2" ht="30" customHeight="1" thickBot="1">
      <c r="A58" s="397"/>
      <c r="B58" s="390"/>
    </row>
    <row r="59" spans="1:2" ht="30" customHeight="1">
      <c r="A59" s="396" t="s">
        <v>798</v>
      </c>
      <c r="B59" s="389"/>
    </row>
    <row r="60" spans="1:2" ht="30" customHeight="1">
      <c r="A60" s="395"/>
      <c r="B60" s="389" t="s">
        <v>799</v>
      </c>
    </row>
    <row r="61" spans="1:2" ht="30" customHeight="1" thickBot="1">
      <c r="A61" s="397"/>
      <c r="B61" s="390"/>
    </row>
    <row r="62" ht="18.75">
      <c r="A62" s="401"/>
    </row>
    <row r="63" ht="18.75">
      <c r="A63" s="401" t="s">
        <v>814</v>
      </c>
    </row>
    <row r="64" spans="1:2" ht="99" customHeight="1">
      <c r="A64" s="432" t="s">
        <v>815</v>
      </c>
      <c r="B64" s="432"/>
    </row>
    <row r="65" spans="1:2" ht="51" customHeight="1">
      <c r="A65" s="432" t="s">
        <v>816</v>
      </c>
      <c r="B65" s="432"/>
    </row>
    <row r="66" spans="1:2" ht="18.75" customHeight="1">
      <c r="A66" s="432" t="s">
        <v>86</v>
      </c>
      <c r="B66" s="432"/>
    </row>
    <row r="67" spans="1:2" ht="40.5" customHeight="1">
      <c r="A67" s="432" t="s">
        <v>87</v>
      </c>
      <c r="B67" s="432"/>
    </row>
    <row r="68" spans="1:2" ht="63.75" customHeight="1">
      <c r="A68" s="432" t="s">
        <v>88</v>
      </c>
      <c r="B68" s="432"/>
    </row>
    <row r="69" spans="1:2" ht="15.75">
      <c r="A69" s="432"/>
      <c r="B69" s="432"/>
    </row>
    <row r="70" spans="1:2" ht="31.5" customHeight="1">
      <c r="A70" s="432" t="s">
        <v>89</v>
      </c>
      <c r="B70" s="432"/>
    </row>
    <row r="71" spans="1:2" ht="30.75" customHeight="1">
      <c r="A71" s="432" t="s">
        <v>91</v>
      </c>
      <c r="B71" s="432"/>
    </row>
    <row r="72" spans="1:2" ht="33.75" customHeight="1">
      <c r="A72" s="432" t="s">
        <v>817</v>
      </c>
      <c r="B72" s="432"/>
    </row>
    <row r="73" spans="1:2" ht="33.75" customHeight="1">
      <c r="A73" s="337"/>
      <c r="B73" s="337"/>
    </row>
    <row r="74" spans="1:2" ht="41.25" customHeight="1">
      <c r="A74" s="337" t="s">
        <v>818</v>
      </c>
      <c r="B74" s="337"/>
    </row>
    <row r="75" spans="1:2" ht="19.5" customHeight="1">
      <c r="A75" s="337" t="s">
        <v>819</v>
      </c>
      <c r="B75" s="337"/>
    </row>
    <row r="76" spans="1:2" ht="19.5" customHeight="1">
      <c r="A76" s="337" t="s">
        <v>820</v>
      </c>
      <c r="B76" s="337"/>
    </row>
    <row r="77" spans="1:2" ht="19.5" customHeight="1">
      <c r="A77" s="337" t="s">
        <v>821</v>
      </c>
      <c r="B77" s="337"/>
    </row>
    <row r="78" spans="1:2" ht="18.75" customHeight="1">
      <c r="A78" s="337" t="s">
        <v>822</v>
      </c>
      <c r="B78" s="337"/>
    </row>
    <row r="79" spans="1:2" ht="19.5" customHeight="1">
      <c r="A79" s="337" t="s">
        <v>823</v>
      </c>
      <c r="B79" s="337"/>
    </row>
    <row r="80" spans="1:2" ht="39.75" customHeight="1">
      <c r="A80" s="432" t="s">
        <v>824</v>
      </c>
      <c r="B80" s="432"/>
    </row>
    <row r="81" spans="1:2" ht="67.5" customHeight="1">
      <c r="A81" s="432" t="s">
        <v>825</v>
      </c>
      <c r="B81" s="432"/>
    </row>
    <row r="82" spans="1:2" ht="15.75">
      <c r="A82" s="433" t="s">
        <v>826</v>
      </c>
      <c r="B82" s="3"/>
    </row>
    <row r="83" spans="1:2" ht="15.75">
      <c r="A83" s="337" t="s">
        <v>827</v>
      </c>
      <c r="B83" s="337"/>
    </row>
    <row r="84" spans="1:2" ht="15.75">
      <c r="A84" s="337" t="s">
        <v>828</v>
      </c>
      <c r="B84" s="337"/>
    </row>
    <row r="85" ht="16.5" thickBot="1">
      <c r="A85" s="15" t="s">
        <v>829</v>
      </c>
    </row>
    <row r="86" spans="1:7" ht="32.25" thickBot="1">
      <c r="A86" s="404"/>
      <c r="B86" s="405" t="s">
        <v>830</v>
      </c>
      <c r="C86" s="404" t="s">
        <v>78</v>
      </c>
      <c r="D86" s="405">
        <v>2016</v>
      </c>
      <c r="E86" s="405">
        <v>2017</v>
      </c>
      <c r="F86" s="405">
        <v>2018</v>
      </c>
      <c r="G86" s="405">
        <v>2019</v>
      </c>
    </row>
    <row r="87" spans="1:7" ht="37.5" customHeight="1" thickBot="1">
      <c r="A87" s="406" t="s">
        <v>831</v>
      </c>
      <c r="B87" s="407" t="s">
        <v>832</v>
      </c>
      <c r="C87" s="434">
        <v>34736.25</v>
      </c>
      <c r="D87" s="435">
        <v>41598.5</v>
      </c>
      <c r="E87" s="435">
        <v>46409.1</v>
      </c>
      <c r="F87" s="436">
        <v>46409.1</v>
      </c>
      <c r="G87" s="436">
        <v>46409.1</v>
      </c>
    </row>
    <row r="88" spans="1:7" ht="30" customHeight="1" thickBot="1">
      <c r="A88" s="406" t="s">
        <v>833</v>
      </c>
      <c r="B88" s="407" t="s">
        <v>832</v>
      </c>
      <c r="C88" s="406">
        <v>85.5</v>
      </c>
      <c r="D88" s="407">
        <v>81.22</v>
      </c>
      <c r="E88" s="407">
        <v>75.7</v>
      </c>
      <c r="F88" s="407">
        <v>71.9</v>
      </c>
      <c r="G88" s="407">
        <v>66.4</v>
      </c>
    </row>
    <row r="89" spans="1:7" ht="30" customHeight="1" thickBot="1">
      <c r="A89" s="406" t="s">
        <v>834</v>
      </c>
      <c r="B89" s="407" t="s">
        <v>832</v>
      </c>
      <c r="C89" s="406" t="s">
        <v>79</v>
      </c>
      <c r="D89" s="435">
        <v>38031.43</v>
      </c>
      <c r="E89" s="407" t="s">
        <v>80</v>
      </c>
      <c r="F89" s="424" t="s">
        <v>80</v>
      </c>
      <c r="G89" s="424" t="s">
        <v>80</v>
      </c>
    </row>
    <row r="90" spans="1:7" ht="30" customHeight="1" thickBot="1">
      <c r="A90" s="406" t="s">
        <v>835</v>
      </c>
      <c r="B90" s="407" t="s">
        <v>832</v>
      </c>
      <c r="C90" s="406">
        <v>2978.55</v>
      </c>
      <c r="D90" s="407">
        <v>3567.07</v>
      </c>
      <c r="E90" s="407">
        <v>3979.58</v>
      </c>
      <c r="F90" s="407">
        <v>3979.58</v>
      </c>
      <c r="G90" s="407">
        <v>3979.58</v>
      </c>
    </row>
    <row r="91" spans="1:7" ht="30" customHeight="1" thickBot="1">
      <c r="A91" s="406" t="s">
        <v>836</v>
      </c>
      <c r="B91" s="407"/>
      <c r="C91" s="406"/>
      <c r="D91" s="407"/>
      <c r="E91" s="407"/>
      <c r="F91" s="407"/>
      <c r="G91" s="407"/>
    </row>
    <row r="92" spans="1:7" ht="30" customHeight="1" thickBot="1">
      <c r="A92" s="406" t="s">
        <v>837</v>
      </c>
      <c r="B92" s="407" t="s">
        <v>832</v>
      </c>
      <c r="C92" s="406">
        <v>3355.42</v>
      </c>
      <c r="D92" s="407">
        <v>4018.41</v>
      </c>
      <c r="E92" s="407">
        <v>3979.58</v>
      </c>
      <c r="F92" s="407">
        <v>3979.58</v>
      </c>
      <c r="G92" s="407">
        <v>3979.58</v>
      </c>
    </row>
    <row r="93" spans="1:7" ht="30" customHeight="1" thickBot="1">
      <c r="A93" s="406" t="s">
        <v>838</v>
      </c>
      <c r="B93" s="407"/>
      <c r="C93" s="406">
        <v>9.66</v>
      </c>
      <c r="D93" s="407">
        <v>9.66</v>
      </c>
      <c r="E93" s="424">
        <v>8.575</v>
      </c>
      <c r="F93" s="424">
        <v>8.575</v>
      </c>
      <c r="G93" s="424">
        <v>8.575</v>
      </c>
    </row>
    <row r="94" spans="1:7" ht="30" customHeight="1" thickBot="1">
      <c r="A94" s="406" t="s">
        <v>839</v>
      </c>
      <c r="B94" s="407" t="s">
        <v>832</v>
      </c>
      <c r="C94" s="406">
        <v>-367.87</v>
      </c>
      <c r="D94" s="407">
        <v>-451.34</v>
      </c>
      <c r="E94" s="407">
        <v>0</v>
      </c>
      <c r="F94" s="407">
        <v>0</v>
      </c>
      <c r="G94" s="407">
        <v>0</v>
      </c>
    </row>
    <row r="95" spans="1:7" ht="30" customHeight="1" thickBot="1">
      <c r="A95" s="406" t="s">
        <v>838</v>
      </c>
      <c r="B95" s="407"/>
      <c r="C95" s="406">
        <v>0</v>
      </c>
      <c r="D95" s="407">
        <v>0</v>
      </c>
      <c r="E95" s="407">
        <v>0</v>
      </c>
      <c r="F95" s="407">
        <v>0</v>
      </c>
      <c r="G95" s="407">
        <v>0</v>
      </c>
    </row>
    <row r="96" ht="15.75">
      <c r="A96" s="15"/>
    </row>
    <row r="97" ht="15.75">
      <c r="A97" s="403" t="s">
        <v>840</v>
      </c>
    </row>
    <row r="98" ht="15.75">
      <c r="A98" s="403"/>
    </row>
    <row r="99" ht="15.75">
      <c r="A99" s="403" t="s">
        <v>841</v>
      </c>
    </row>
    <row r="100" ht="15.75">
      <c r="A100" s="278" t="s">
        <v>842</v>
      </c>
    </row>
    <row r="101" ht="15.75">
      <c r="A101" s="403"/>
    </row>
    <row r="102" ht="15.75">
      <c r="A102" s="403" t="s">
        <v>843</v>
      </c>
    </row>
    <row r="103" ht="19.5" customHeight="1">
      <c r="A103" s="403"/>
    </row>
    <row r="104" ht="19.5" customHeight="1">
      <c r="A104" s="278" t="s">
        <v>844</v>
      </c>
    </row>
    <row r="105" ht="19.5" customHeight="1">
      <c r="A105" s="278" t="s">
        <v>845</v>
      </c>
    </row>
    <row r="106" ht="19.5" customHeight="1">
      <c r="A106" s="278" t="s">
        <v>846</v>
      </c>
    </row>
    <row r="107" ht="19.5" customHeight="1">
      <c r="A107" s="403"/>
    </row>
    <row r="108" spans="1:2" ht="39" customHeight="1">
      <c r="A108" s="337" t="s">
        <v>847</v>
      </c>
      <c r="B108" s="337"/>
    </row>
    <row r="109" spans="1:2" ht="20.25" customHeight="1">
      <c r="A109" s="337" t="s">
        <v>848</v>
      </c>
      <c r="B109" s="337"/>
    </row>
    <row r="110" spans="1:2" ht="34.5" customHeight="1">
      <c r="A110" s="437" t="s">
        <v>849</v>
      </c>
      <c r="B110" s="437"/>
    </row>
    <row r="111" spans="1:2" ht="19.5" customHeight="1">
      <c r="A111" s="437" t="s">
        <v>850</v>
      </c>
      <c r="B111" s="437"/>
    </row>
    <row r="112" spans="1:2" ht="21.75" customHeight="1">
      <c r="A112" s="437" t="s">
        <v>851</v>
      </c>
      <c r="B112" s="437"/>
    </row>
    <row r="113" spans="1:2" ht="33" customHeight="1">
      <c r="A113" s="437" t="s">
        <v>852</v>
      </c>
      <c r="B113" s="437"/>
    </row>
    <row r="114" spans="1:2" ht="54" customHeight="1">
      <c r="A114" s="437" t="s">
        <v>52</v>
      </c>
      <c r="B114" s="437"/>
    </row>
    <row r="115" spans="1:2" ht="27" customHeight="1">
      <c r="A115" s="437" t="s">
        <v>53</v>
      </c>
      <c r="B115" s="437"/>
    </row>
    <row r="116" ht="15.75">
      <c r="A116" s="403"/>
    </row>
    <row r="117" ht="15.75">
      <c r="A117" s="15" t="s">
        <v>853</v>
      </c>
    </row>
    <row r="118" ht="15.75">
      <c r="A118" s="15"/>
    </row>
    <row r="119" spans="1:2" ht="47.25" customHeight="1" thickBot="1">
      <c r="A119" s="438" t="s">
        <v>854</v>
      </c>
      <c r="B119" s="438"/>
    </row>
    <row r="120" spans="1:6" ht="15.75">
      <c r="A120" s="408" t="s">
        <v>100</v>
      </c>
      <c r="B120" s="411" t="s">
        <v>856</v>
      </c>
      <c r="C120" s="408">
        <v>2016</v>
      </c>
      <c r="D120" s="409">
        <v>2017</v>
      </c>
      <c r="E120" s="409">
        <v>2018</v>
      </c>
      <c r="F120" s="409">
        <v>2019</v>
      </c>
    </row>
    <row r="121" spans="1:6" ht="16.5" thickBot="1">
      <c r="A121" s="406" t="s">
        <v>855</v>
      </c>
      <c r="B121" s="412"/>
      <c r="C121" s="406" t="s">
        <v>81</v>
      </c>
      <c r="D121" s="407" t="s">
        <v>81</v>
      </c>
      <c r="E121" s="407" t="s">
        <v>81</v>
      </c>
      <c r="F121" s="407" t="s">
        <v>81</v>
      </c>
    </row>
    <row r="122" spans="1:6" ht="63.75" thickBot="1">
      <c r="A122" s="406" t="s">
        <v>105</v>
      </c>
      <c r="B122" s="407" t="s">
        <v>857</v>
      </c>
      <c r="C122" s="406">
        <v>0.5</v>
      </c>
      <c r="D122" s="407">
        <v>0.5</v>
      </c>
      <c r="E122" s="407">
        <v>0.5</v>
      </c>
      <c r="F122" s="407">
        <v>0.5</v>
      </c>
    </row>
    <row r="123" spans="1:6" ht="38.25" customHeight="1" thickBot="1">
      <c r="A123" s="406" t="s">
        <v>506</v>
      </c>
      <c r="B123" s="407" t="s">
        <v>858</v>
      </c>
      <c r="C123" s="406">
        <v>0.5</v>
      </c>
      <c r="D123" s="407">
        <v>0.5</v>
      </c>
      <c r="E123" s="407">
        <v>0.5</v>
      </c>
      <c r="F123" s="407">
        <v>0.5</v>
      </c>
    </row>
    <row r="124" spans="1:6" ht="15.75">
      <c r="A124" s="15"/>
      <c r="C124" s="439"/>
      <c r="D124" s="439"/>
      <c r="E124" s="439"/>
      <c r="F124" s="439"/>
    </row>
    <row r="125" spans="1:6" ht="35.25" customHeight="1">
      <c r="A125" s="432" t="s">
        <v>859</v>
      </c>
      <c r="B125" s="432"/>
      <c r="C125" s="440"/>
      <c r="D125" s="440"/>
      <c r="E125" s="440"/>
      <c r="F125" s="440"/>
    </row>
    <row r="126" ht="16.5" thickBot="1">
      <c r="A126" s="15"/>
    </row>
    <row r="127" spans="1:4" ht="31.5" customHeight="1" thickBot="1">
      <c r="A127" s="408" t="s">
        <v>125</v>
      </c>
      <c r="B127" s="405" t="s">
        <v>861</v>
      </c>
      <c r="C127" s="421" t="s">
        <v>66</v>
      </c>
      <c r="D127" s="422"/>
    </row>
    <row r="128" spans="1:4" ht="63.75" thickBot="1">
      <c r="A128" s="406" t="s">
        <v>860</v>
      </c>
      <c r="B128" s="407" t="s">
        <v>862</v>
      </c>
      <c r="C128" s="406" t="s">
        <v>82</v>
      </c>
      <c r="D128" s="407" t="s">
        <v>83</v>
      </c>
    </row>
    <row r="129" spans="1:4" ht="16.5" thickBot="1">
      <c r="A129" s="413"/>
      <c r="B129" s="407" t="s">
        <v>864</v>
      </c>
      <c r="C129" s="406">
        <v>1.05</v>
      </c>
      <c r="D129" s="407">
        <v>7.6</v>
      </c>
    </row>
    <row r="130" spans="1:4" ht="32.25" customHeight="1" thickBot="1">
      <c r="A130" s="413" t="s">
        <v>863</v>
      </c>
      <c r="B130" s="407" t="s">
        <v>864</v>
      </c>
      <c r="C130" s="406">
        <v>1.55</v>
      </c>
      <c r="D130" s="407">
        <v>10.5</v>
      </c>
    </row>
    <row r="131" spans="1:4" ht="16.5" thickBot="1">
      <c r="A131" s="414"/>
      <c r="B131" s="407" t="s">
        <v>864</v>
      </c>
      <c r="C131" s="406">
        <v>1.8</v>
      </c>
      <c r="D131" s="407">
        <v>12.4</v>
      </c>
    </row>
    <row r="132" ht="15.75">
      <c r="A132" s="15"/>
    </row>
    <row r="133" spans="1:2" ht="51.75" customHeight="1" thickBot="1">
      <c r="A133" s="438" t="s">
        <v>865</v>
      </c>
      <c r="B133" s="438"/>
    </row>
    <row r="134" spans="1:6" ht="19.5" customHeight="1">
      <c r="A134" s="408"/>
      <c r="B134" s="409"/>
      <c r="C134" s="429" t="s">
        <v>65</v>
      </c>
      <c r="D134" s="428"/>
      <c r="E134" s="410"/>
      <c r="F134" s="411" t="s">
        <v>66</v>
      </c>
    </row>
    <row r="135" spans="1:6" ht="19.5" customHeight="1" thickBot="1">
      <c r="A135" s="413" t="s">
        <v>100</v>
      </c>
      <c r="B135" s="415"/>
      <c r="C135" s="420"/>
      <c r="D135" s="430"/>
      <c r="E135" s="431"/>
      <c r="F135" s="412"/>
    </row>
    <row r="136" spans="1:6" ht="19.5" customHeight="1">
      <c r="A136" s="413" t="s">
        <v>855</v>
      </c>
      <c r="B136" s="415" t="s">
        <v>866</v>
      </c>
      <c r="C136" s="415"/>
      <c r="D136" s="411" t="s">
        <v>69</v>
      </c>
      <c r="E136" s="411" t="s">
        <v>70</v>
      </c>
      <c r="F136" s="411" t="s">
        <v>71</v>
      </c>
    </row>
    <row r="137" spans="1:6" ht="19.5" customHeight="1">
      <c r="A137" s="416"/>
      <c r="B137" s="417"/>
      <c r="C137" s="415" t="s">
        <v>67</v>
      </c>
      <c r="D137" s="419"/>
      <c r="E137" s="419"/>
      <c r="F137" s="419"/>
    </row>
    <row r="138" spans="1:6" ht="40.5" customHeight="1" thickBot="1">
      <c r="A138" s="414"/>
      <c r="B138" s="418"/>
      <c r="C138" s="407" t="s">
        <v>68</v>
      </c>
      <c r="D138" s="412"/>
      <c r="E138" s="412"/>
      <c r="F138" s="412"/>
    </row>
    <row r="139" spans="1:6" ht="31.5" customHeight="1" thickBot="1">
      <c r="A139" s="413"/>
      <c r="B139" s="407" t="s">
        <v>867</v>
      </c>
      <c r="C139" s="407" t="s">
        <v>72</v>
      </c>
      <c r="D139" s="407">
        <v>500</v>
      </c>
      <c r="E139" s="407"/>
      <c r="F139" s="407" t="s">
        <v>73</v>
      </c>
    </row>
    <row r="140" spans="1:6" ht="19.5" customHeight="1" thickBot="1">
      <c r="A140" s="413"/>
      <c r="B140" s="415"/>
      <c r="C140" s="427" t="s">
        <v>864</v>
      </c>
      <c r="D140" s="407">
        <v>240</v>
      </c>
      <c r="E140" s="407"/>
      <c r="F140" s="407">
        <v>0.129</v>
      </c>
    </row>
    <row r="141" spans="1:6" ht="19.5" customHeight="1" thickBot="1">
      <c r="A141" s="413"/>
      <c r="B141" s="415"/>
      <c r="C141" s="427" t="s">
        <v>864</v>
      </c>
      <c r="D141" s="407">
        <v>185</v>
      </c>
      <c r="E141" s="407"/>
      <c r="F141" s="407">
        <v>0.167</v>
      </c>
    </row>
    <row r="142" spans="1:6" ht="19.5" customHeight="1" thickBot="1">
      <c r="A142" s="413">
        <v>1</v>
      </c>
      <c r="B142" s="415"/>
      <c r="C142" s="427" t="s">
        <v>864</v>
      </c>
      <c r="D142" s="407">
        <v>150</v>
      </c>
      <c r="E142" s="407"/>
      <c r="F142" s="407">
        <v>0.206</v>
      </c>
    </row>
    <row r="143" spans="1:6" ht="19.5" customHeight="1" thickBot="1">
      <c r="A143" s="416"/>
      <c r="B143" s="415"/>
      <c r="C143" s="427" t="s">
        <v>864</v>
      </c>
      <c r="D143" s="407">
        <v>120</v>
      </c>
      <c r="E143" s="407"/>
      <c r="F143" s="407">
        <v>0.258</v>
      </c>
    </row>
    <row r="144" spans="1:6" ht="19.5" customHeight="1" thickBot="1">
      <c r="A144" s="416"/>
      <c r="B144" s="415" t="s">
        <v>868</v>
      </c>
      <c r="C144" s="407" t="s">
        <v>74</v>
      </c>
      <c r="D144" s="407">
        <v>240</v>
      </c>
      <c r="E144" s="407"/>
      <c r="F144" s="407">
        <v>0.129</v>
      </c>
    </row>
    <row r="145" spans="1:6" ht="19.5" customHeight="1" thickBot="1">
      <c r="A145" s="416"/>
      <c r="B145" s="417"/>
      <c r="C145" s="407" t="s">
        <v>74</v>
      </c>
      <c r="D145" s="407">
        <v>185</v>
      </c>
      <c r="E145" s="407"/>
      <c r="F145" s="407">
        <v>0.167</v>
      </c>
    </row>
    <row r="146" spans="1:6" ht="19.5" customHeight="1" thickBot="1">
      <c r="A146" s="416"/>
      <c r="B146" s="417"/>
      <c r="C146" s="407" t="s">
        <v>74</v>
      </c>
      <c r="D146" s="407">
        <v>150</v>
      </c>
      <c r="E146" s="407"/>
      <c r="F146" s="407">
        <v>0.206</v>
      </c>
    </row>
    <row r="147" spans="1:6" ht="19.5" customHeight="1" thickBot="1">
      <c r="A147" s="416"/>
      <c r="B147" s="417"/>
      <c r="C147" s="407" t="s">
        <v>74</v>
      </c>
      <c r="D147" s="407">
        <v>120</v>
      </c>
      <c r="E147" s="407"/>
      <c r="F147" s="407">
        <v>0.258</v>
      </c>
    </row>
    <row r="148" spans="1:6" ht="19.5" customHeight="1" thickBot="1">
      <c r="A148" s="416"/>
      <c r="B148" s="417"/>
      <c r="C148" s="407" t="s">
        <v>74</v>
      </c>
      <c r="D148" s="407">
        <v>95</v>
      </c>
      <c r="E148" s="407"/>
      <c r="F148" s="407">
        <v>0.326</v>
      </c>
    </row>
    <row r="149" spans="1:6" ht="19.5" customHeight="1" thickBot="1">
      <c r="A149" s="416"/>
      <c r="B149" s="417"/>
      <c r="C149" s="407" t="s">
        <v>74</v>
      </c>
      <c r="D149" s="407">
        <v>70</v>
      </c>
      <c r="E149" s="407"/>
      <c r="F149" s="407">
        <v>0.443</v>
      </c>
    </row>
    <row r="150" spans="1:6" ht="19.5" customHeight="1" thickBot="1">
      <c r="A150" s="414"/>
      <c r="B150" s="418"/>
      <c r="C150" s="407" t="s">
        <v>74</v>
      </c>
      <c r="D150" s="407">
        <v>50</v>
      </c>
      <c r="E150" s="407"/>
      <c r="F150" s="407">
        <v>0.62</v>
      </c>
    </row>
    <row r="151" spans="1:6" ht="19.5" customHeight="1" thickBot="1">
      <c r="A151" s="406">
        <v>2</v>
      </c>
      <c r="B151" s="407" t="s">
        <v>869</v>
      </c>
      <c r="C151" s="407"/>
      <c r="D151" s="407"/>
      <c r="E151" s="407"/>
      <c r="F151" s="407"/>
    </row>
    <row r="152" spans="1:6" ht="19.5" customHeight="1" thickBot="1">
      <c r="A152" s="406"/>
      <c r="B152" s="407"/>
      <c r="C152" s="407" t="s">
        <v>75</v>
      </c>
      <c r="D152" s="407" t="s">
        <v>76</v>
      </c>
      <c r="E152" s="407" t="s">
        <v>77</v>
      </c>
      <c r="F152" s="407">
        <v>0.301</v>
      </c>
    </row>
    <row r="153" spans="1:2" ht="81.75" customHeight="1">
      <c r="A153" s="441" t="s">
        <v>870</v>
      </c>
      <c r="B153" s="441"/>
    </row>
    <row r="154" spans="1:2" ht="43.5" customHeight="1">
      <c r="A154" s="432" t="s">
        <v>871</v>
      </c>
      <c r="B154" s="432"/>
    </row>
    <row r="155" spans="1:2" ht="62.25" customHeight="1">
      <c r="A155" s="432" t="s">
        <v>872</v>
      </c>
      <c r="B155" s="432"/>
    </row>
    <row r="156" spans="1:2" ht="19.5" customHeight="1">
      <c r="A156" s="432" t="s">
        <v>54</v>
      </c>
      <c r="B156" s="432"/>
    </row>
    <row r="157" spans="1:2" ht="80.25" customHeight="1">
      <c r="A157" s="432" t="s">
        <v>0</v>
      </c>
      <c r="B157" s="432"/>
    </row>
    <row r="158" spans="1:2" ht="60" customHeight="1" thickBot="1">
      <c r="A158" s="438" t="s">
        <v>1</v>
      </c>
      <c r="B158" s="438"/>
    </row>
    <row r="159" spans="1:3" ht="19.5" customHeight="1" thickBot="1">
      <c r="A159" s="404" t="s">
        <v>2</v>
      </c>
      <c r="B159" s="405" t="s">
        <v>3</v>
      </c>
      <c r="C159" s="405" t="s">
        <v>60</v>
      </c>
    </row>
    <row r="160" spans="1:3" ht="19.5" customHeight="1" thickBot="1">
      <c r="A160" s="406">
        <v>1</v>
      </c>
      <c r="B160" s="407">
        <v>2</v>
      </c>
      <c r="C160" s="407">
        <v>3</v>
      </c>
    </row>
    <row r="161" spans="1:3" ht="19.5" customHeight="1" thickBot="1">
      <c r="A161" s="406" t="s">
        <v>4</v>
      </c>
      <c r="B161" s="407"/>
      <c r="C161" s="407"/>
    </row>
    <row r="162" spans="1:3" ht="19.5" customHeight="1" thickBot="1">
      <c r="A162" s="406" t="s">
        <v>5</v>
      </c>
      <c r="B162" s="407" t="s">
        <v>6</v>
      </c>
      <c r="C162" s="407" t="s">
        <v>61</v>
      </c>
    </row>
    <row r="163" spans="1:3" ht="19.5" customHeight="1" thickBot="1">
      <c r="A163" s="406" t="s">
        <v>7</v>
      </c>
      <c r="B163" s="407"/>
      <c r="C163" s="407"/>
    </row>
    <row r="164" spans="1:3" ht="19.5" customHeight="1" thickBot="1">
      <c r="A164" s="406" t="s">
        <v>8</v>
      </c>
      <c r="B164" s="425">
        <v>43617</v>
      </c>
      <c r="C164" s="407"/>
    </row>
    <row r="165" spans="1:3" ht="19.5" customHeight="1" thickBot="1">
      <c r="A165" s="406" t="s">
        <v>9</v>
      </c>
      <c r="B165" s="407" t="s">
        <v>10</v>
      </c>
      <c r="C165" s="407"/>
    </row>
    <row r="166" spans="1:3" ht="82.5" customHeight="1" thickBot="1">
      <c r="A166" s="411" t="s">
        <v>11</v>
      </c>
      <c r="B166" s="411" t="s">
        <v>12</v>
      </c>
      <c r="C166" s="411" t="s">
        <v>62</v>
      </c>
    </row>
    <row r="167" spans="1:3" ht="19.5" customHeight="1" hidden="1" thickBot="1">
      <c r="A167" s="412"/>
      <c r="B167" s="412"/>
      <c r="C167" s="412"/>
    </row>
    <row r="168" spans="1:3" ht="19.5" customHeight="1" thickBot="1">
      <c r="A168" s="421" t="s">
        <v>13</v>
      </c>
      <c r="B168" s="426"/>
      <c r="C168" s="422"/>
    </row>
    <row r="169" spans="1:3" ht="19.5" customHeight="1" thickBot="1">
      <c r="A169" s="406" t="s">
        <v>14</v>
      </c>
      <c r="B169" s="407" t="s">
        <v>15</v>
      </c>
      <c r="C169" s="407" t="s">
        <v>63</v>
      </c>
    </row>
    <row r="170" spans="1:3" ht="19.5" customHeight="1" thickBot="1">
      <c r="A170" s="406" t="s">
        <v>16</v>
      </c>
      <c r="B170" s="407" t="s">
        <v>17</v>
      </c>
      <c r="C170" s="407" t="s">
        <v>64</v>
      </c>
    </row>
    <row r="171" ht="19.5" customHeight="1">
      <c r="A171" s="15"/>
    </row>
    <row r="172" spans="1:2" ht="19.5" customHeight="1">
      <c r="A172" s="337" t="s">
        <v>18</v>
      </c>
      <c r="B172" s="337"/>
    </row>
    <row r="173" ht="19.5" customHeight="1">
      <c r="A173" s="15" t="s">
        <v>19</v>
      </c>
    </row>
    <row r="174" ht="19.5" customHeight="1">
      <c r="A174" s="15"/>
    </row>
    <row r="175" spans="1:2" ht="72" customHeight="1">
      <c r="A175" s="432" t="s">
        <v>20</v>
      </c>
      <c r="B175" s="432"/>
    </row>
    <row r="176" spans="1:2" ht="19.5" customHeight="1">
      <c r="A176" s="432" t="s">
        <v>21</v>
      </c>
      <c r="B176" s="432"/>
    </row>
    <row r="177" spans="1:2" ht="15.75" customHeight="1">
      <c r="A177" s="2"/>
      <c r="B177" s="3"/>
    </row>
    <row r="178" spans="1:2" ht="19.5" customHeight="1">
      <c r="A178" s="437" t="s">
        <v>22</v>
      </c>
      <c r="B178" s="437"/>
    </row>
    <row r="179" spans="1:2" ht="36.75" customHeight="1">
      <c r="A179" s="432" t="s">
        <v>23</v>
      </c>
      <c r="B179" s="432"/>
    </row>
    <row r="180" spans="1:2" ht="32.25" customHeight="1">
      <c r="A180" s="432" t="s">
        <v>24</v>
      </c>
      <c r="B180" s="432"/>
    </row>
    <row r="181" spans="1:2" ht="33.75" customHeight="1">
      <c r="A181" s="432" t="s">
        <v>25</v>
      </c>
      <c r="B181" s="432"/>
    </row>
    <row r="182" spans="1:2" ht="19.5" customHeight="1">
      <c r="A182" s="432" t="s">
        <v>26</v>
      </c>
      <c r="B182" s="432"/>
    </row>
    <row r="183" spans="1:2" ht="19.5" customHeight="1">
      <c r="A183" s="432" t="s">
        <v>27</v>
      </c>
      <c r="B183" s="432"/>
    </row>
    <row r="184" spans="1:2" ht="19.5" customHeight="1">
      <c r="A184" s="432" t="s">
        <v>28</v>
      </c>
      <c r="B184" s="432"/>
    </row>
    <row r="185" spans="1:2" ht="19.5" customHeight="1">
      <c r="A185" s="432" t="s">
        <v>29</v>
      </c>
      <c r="B185" s="432"/>
    </row>
    <row r="186" spans="1:2" ht="21.75" customHeight="1">
      <c r="A186" s="432" t="s">
        <v>30</v>
      </c>
      <c r="B186" s="432"/>
    </row>
    <row r="187" spans="1:2" ht="39.75" customHeight="1">
      <c r="A187" s="432" t="s">
        <v>31</v>
      </c>
      <c r="B187" s="432"/>
    </row>
    <row r="188" spans="1:2" ht="93" customHeight="1">
      <c r="A188" s="432" t="s">
        <v>32</v>
      </c>
      <c r="B188" s="432"/>
    </row>
    <row r="189" spans="1:2" ht="40.5" customHeight="1">
      <c r="A189" s="432" t="s">
        <v>33</v>
      </c>
      <c r="B189" s="432"/>
    </row>
    <row r="190" spans="1:2" ht="38.25" customHeight="1">
      <c r="A190" s="432" t="s">
        <v>34</v>
      </c>
      <c r="B190" s="432"/>
    </row>
    <row r="191" spans="1:2" ht="21" customHeight="1">
      <c r="A191" s="432" t="s">
        <v>35</v>
      </c>
      <c r="B191" s="432"/>
    </row>
    <row r="192" spans="1:2" ht="17.25" customHeight="1">
      <c r="A192" s="432" t="s">
        <v>36</v>
      </c>
      <c r="B192" s="432"/>
    </row>
    <row r="193" spans="1:2" ht="27" customHeight="1">
      <c r="A193" s="432" t="s">
        <v>37</v>
      </c>
      <c r="B193" s="432"/>
    </row>
    <row r="194" spans="1:2" ht="46.5" customHeight="1">
      <c r="A194" s="432" t="s">
        <v>38</v>
      </c>
      <c r="B194" s="432"/>
    </row>
    <row r="195" spans="1:2" ht="54.75" customHeight="1">
      <c r="A195" s="432" t="s">
        <v>39</v>
      </c>
      <c r="B195" s="432"/>
    </row>
    <row r="196" spans="1:2" ht="52.5" customHeight="1">
      <c r="A196" s="432" t="s">
        <v>40</v>
      </c>
      <c r="B196" s="432"/>
    </row>
    <row r="197" spans="1:2" ht="43.5" customHeight="1">
      <c r="A197" s="432" t="s">
        <v>41</v>
      </c>
      <c r="B197" s="432"/>
    </row>
    <row r="198" spans="1:2" ht="30.75" customHeight="1">
      <c r="A198" s="432" t="s">
        <v>42</v>
      </c>
      <c r="B198" s="432"/>
    </row>
    <row r="199" ht="19.5" customHeight="1">
      <c r="A199" s="15"/>
    </row>
    <row r="200" ht="19.5" customHeight="1" thickBot="1">
      <c r="A200" s="15" t="s">
        <v>43</v>
      </c>
    </row>
    <row r="201" spans="1:7" ht="19.5" customHeight="1" thickBot="1">
      <c r="A201" s="404"/>
      <c r="B201" s="405" t="s">
        <v>44</v>
      </c>
      <c r="C201" s="405"/>
      <c r="D201" s="405" t="s">
        <v>55</v>
      </c>
      <c r="E201" s="405" t="s">
        <v>56</v>
      </c>
      <c r="F201" s="405" t="s">
        <v>57</v>
      </c>
      <c r="G201" s="405" t="s">
        <v>58</v>
      </c>
    </row>
    <row r="202" spans="1:7" ht="27" customHeight="1" thickBot="1">
      <c r="A202" s="411" t="s">
        <v>45</v>
      </c>
      <c r="B202" s="407" t="s">
        <v>832</v>
      </c>
      <c r="C202" s="407" t="s">
        <v>59</v>
      </c>
      <c r="D202" s="407">
        <v>0.4702</v>
      </c>
      <c r="E202" s="407">
        <v>0.4678</v>
      </c>
      <c r="F202" s="407">
        <v>0.4655</v>
      </c>
      <c r="G202" s="407">
        <v>0.4632</v>
      </c>
    </row>
    <row r="203" spans="1:7" ht="19.5" customHeight="1" thickBot="1">
      <c r="A203" s="412"/>
      <c r="B203" s="407" t="s">
        <v>46</v>
      </c>
      <c r="C203" s="407" t="s">
        <v>59</v>
      </c>
      <c r="D203" s="407">
        <v>0.219</v>
      </c>
      <c r="E203" s="407">
        <v>0.218</v>
      </c>
      <c r="F203" s="407">
        <v>0.217</v>
      </c>
      <c r="G203" s="407">
        <v>0.216</v>
      </c>
    </row>
    <row r="204" spans="1:7" ht="19.5" customHeight="1" thickBot="1">
      <c r="A204" s="411" t="s">
        <v>47</v>
      </c>
      <c r="B204" s="407" t="s">
        <v>832</v>
      </c>
      <c r="C204" s="407" t="s">
        <v>59</v>
      </c>
      <c r="D204" s="407">
        <v>10.78</v>
      </c>
      <c r="E204" s="424">
        <v>10.78</v>
      </c>
      <c r="F204" s="424">
        <v>10.78</v>
      </c>
      <c r="G204" s="424">
        <v>10.78</v>
      </c>
    </row>
    <row r="205" spans="1:7" ht="47.25" customHeight="1" thickBot="1">
      <c r="A205" s="412"/>
      <c r="B205" s="407" t="s">
        <v>46</v>
      </c>
      <c r="C205" s="407" t="s">
        <v>59</v>
      </c>
      <c r="D205" s="407">
        <v>5.03</v>
      </c>
      <c r="E205" s="424">
        <v>5.03</v>
      </c>
      <c r="F205" s="424">
        <v>5.03</v>
      </c>
      <c r="G205" s="424">
        <v>5.03</v>
      </c>
    </row>
    <row r="206" spans="1:7" ht="19.5" customHeight="1" thickBot="1">
      <c r="A206" s="411" t="s">
        <v>48</v>
      </c>
      <c r="B206" s="407" t="s">
        <v>832</v>
      </c>
      <c r="C206" s="407" t="s">
        <v>59</v>
      </c>
      <c r="D206" s="407">
        <v>3.117</v>
      </c>
      <c r="E206" s="407">
        <v>3.117</v>
      </c>
      <c r="F206" s="407">
        <v>4.136</v>
      </c>
      <c r="G206" s="407">
        <v>4.2</v>
      </c>
    </row>
    <row r="207" spans="1:7" ht="36" customHeight="1" thickBot="1">
      <c r="A207" s="412"/>
      <c r="B207" s="407" t="s">
        <v>46</v>
      </c>
      <c r="C207" s="407" t="s">
        <v>59</v>
      </c>
      <c r="D207" s="407">
        <v>1.852</v>
      </c>
      <c r="E207" s="407">
        <v>2.037</v>
      </c>
      <c r="F207" s="407">
        <v>2.973</v>
      </c>
      <c r="G207" s="407">
        <v>3.32</v>
      </c>
    </row>
    <row r="208" spans="1:7" ht="19.5" customHeight="1" thickBot="1">
      <c r="A208" s="411" t="s">
        <v>49</v>
      </c>
      <c r="B208" s="407" t="s">
        <v>50</v>
      </c>
      <c r="C208" s="407" t="s">
        <v>59</v>
      </c>
      <c r="D208" s="407">
        <v>14.3672</v>
      </c>
      <c r="E208" s="407">
        <v>14.3648</v>
      </c>
      <c r="F208" s="407">
        <v>15.371</v>
      </c>
      <c r="G208" s="407">
        <v>15.433</v>
      </c>
    </row>
    <row r="209" spans="1:7" ht="19.5" customHeight="1" thickBot="1">
      <c r="A209" s="412"/>
      <c r="B209" s="407" t="s">
        <v>46</v>
      </c>
      <c r="C209" s="407" t="s">
        <v>59</v>
      </c>
      <c r="D209" s="407">
        <v>7.101</v>
      </c>
      <c r="E209" s="407">
        <v>7.358</v>
      </c>
      <c r="F209" s="407">
        <v>8.22</v>
      </c>
      <c r="G209" s="407">
        <v>8.566</v>
      </c>
    </row>
    <row r="210" ht="19.5" customHeight="1">
      <c r="A210" s="15"/>
    </row>
    <row r="211" ht="19.5" customHeight="1">
      <c r="A211" s="15"/>
    </row>
    <row r="212" ht="19.5" customHeight="1">
      <c r="A212" s="15"/>
    </row>
    <row r="213" ht="19.5" customHeight="1">
      <c r="A213" s="15"/>
    </row>
    <row r="214" ht="19.5" customHeight="1">
      <c r="A214" s="15"/>
    </row>
    <row r="215" ht="19.5" customHeight="1">
      <c r="A215" s="15" t="s">
        <v>51</v>
      </c>
    </row>
    <row r="216" ht="15.75">
      <c r="A216" s="15"/>
    </row>
    <row r="217" ht="15.75">
      <c r="A217" s="15"/>
    </row>
    <row r="218" ht="15.75">
      <c r="A218" s="15"/>
    </row>
    <row r="219" ht="15.75">
      <c r="A219" s="15"/>
    </row>
    <row r="220" ht="15.75">
      <c r="A220" s="15"/>
    </row>
    <row r="221" ht="15.75">
      <c r="A221" s="15"/>
    </row>
    <row r="222" ht="15.75">
      <c r="A222" s="15"/>
    </row>
    <row r="223" ht="15.75">
      <c r="A223" s="15"/>
    </row>
    <row r="224" ht="15.75">
      <c r="A224" s="15"/>
    </row>
    <row r="225" ht="15.75">
      <c r="A225" s="15"/>
    </row>
    <row r="226" ht="15.75">
      <c r="A226" s="15"/>
    </row>
    <row r="227" ht="15.75">
      <c r="A227" s="15"/>
    </row>
    <row r="228" ht="15.75">
      <c r="A228" s="15"/>
    </row>
    <row r="229" ht="15.75">
      <c r="A229" s="15"/>
    </row>
    <row r="230" ht="15.75">
      <c r="A230" s="15"/>
    </row>
    <row r="231" ht="15.75">
      <c r="A231" s="15"/>
    </row>
    <row r="232" ht="15.75">
      <c r="A232" s="15"/>
    </row>
    <row r="233" ht="15.75">
      <c r="A233" s="15"/>
    </row>
    <row r="234" ht="15.75">
      <c r="A234" s="15"/>
    </row>
    <row r="235" ht="15.75">
      <c r="A235" s="15"/>
    </row>
    <row r="236" ht="15.75">
      <c r="A236" s="15"/>
    </row>
    <row r="237" ht="15.75">
      <c r="A237" s="15"/>
    </row>
    <row r="238" ht="15.75">
      <c r="A238" s="15"/>
    </row>
    <row r="239" ht="15.75">
      <c r="A239" s="15"/>
    </row>
    <row r="240" ht="15.75">
      <c r="A240" s="15"/>
    </row>
    <row r="241" ht="15.75">
      <c r="A241" s="15"/>
    </row>
    <row r="242" ht="15.75">
      <c r="A242" s="15"/>
    </row>
    <row r="243" ht="15.75">
      <c r="A243" s="15"/>
    </row>
    <row r="244" ht="15.75">
      <c r="A244" s="15"/>
    </row>
    <row r="245" ht="15.75">
      <c r="A245" s="15"/>
    </row>
    <row r="246" ht="15.75">
      <c r="A246" s="15"/>
    </row>
    <row r="247" ht="15.75">
      <c r="A247" s="15"/>
    </row>
    <row r="248" ht="15.75">
      <c r="A248" s="15"/>
    </row>
    <row r="249" ht="15.75">
      <c r="A249" s="15"/>
    </row>
    <row r="250" ht="15.75">
      <c r="A250" s="15"/>
    </row>
    <row r="251" ht="15.75">
      <c r="A251" s="15"/>
    </row>
    <row r="252" ht="15.75">
      <c r="A252" s="15"/>
    </row>
    <row r="253" ht="15.75">
      <c r="A253" s="15"/>
    </row>
    <row r="254" ht="15.75">
      <c r="A254" s="15"/>
    </row>
    <row r="255" ht="15.75">
      <c r="A255" s="15"/>
    </row>
    <row r="256" ht="15.75">
      <c r="A256" s="15"/>
    </row>
    <row r="257" ht="15.75">
      <c r="A257" s="15"/>
    </row>
    <row r="258" ht="15.75">
      <c r="A258" s="15"/>
    </row>
    <row r="259" ht="15.75">
      <c r="A259" s="15"/>
    </row>
    <row r="260" ht="15.75">
      <c r="A260" s="15"/>
    </row>
    <row r="261" ht="15.75">
      <c r="A261" s="15"/>
    </row>
    <row r="262" ht="15.75">
      <c r="A262" s="15"/>
    </row>
    <row r="263" ht="15.75">
      <c r="A263" s="15"/>
    </row>
    <row r="264" ht="15.75">
      <c r="A264" s="15"/>
    </row>
    <row r="265" ht="15.75">
      <c r="A265" s="15"/>
    </row>
    <row r="266" ht="15.75">
      <c r="A266" s="15"/>
    </row>
    <row r="267" ht="15.75">
      <c r="A267" s="15"/>
    </row>
    <row r="268" ht="15.75">
      <c r="A268" s="15"/>
    </row>
    <row r="269" ht="15.75">
      <c r="A269" s="15"/>
    </row>
    <row r="270" ht="15.75">
      <c r="A270" s="15"/>
    </row>
    <row r="271" ht="15.75">
      <c r="A271" s="15"/>
    </row>
    <row r="272" ht="15.75">
      <c r="A272" s="15"/>
    </row>
    <row r="273" ht="15.75">
      <c r="A273" s="15"/>
    </row>
    <row r="274" ht="15.75">
      <c r="A274" s="15"/>
    </row>
    <row r="275" ht="15.75">
      <c r="A275" s="15"/>
    </row>
    <row r="276" ht="15.75">
      <c r="A276" s="15"/>
    </row>
    <row r="277" ht="15.75">
      <c r="A277" s="15"/>
    </row>
    <row r="278" ht="15.75">
      <c r="A278" s="15"/>
    </row>
    <row r="279" ht="15.75">
      <c r="A279" s="15"/>
    </row>
    <row r="280" ht="15.75">
      <c r="A280" s="15"/>
    </row>
    <row r="281" ht="15.75">
      <c r="A281" s="15"/>
    </row>
    <row r="282" ht="15.75">
      <c r="A282" s="15"/>
    </row>
    <row r="283" ht="15.75">
      <c r="A283" s="15"/>
    </row>
    <row r="284" ht="15.75">
      <c r="A284" s="15"/>
    </row>
    <row r="285" ht="18.75">
      <c r="A285" s="399"/>
    </row>
    <row r="286" ht="18.75">
      <c r="A286" s="399"/>
    </row>
    <row r="287" ht="18.75">
      <c r="A287" s="399"/>
    </row>
    <row r="288" ht="18.75">
      <c r="A288" s="399"/>
    </row>
    <row r="289" ht="18.75">
      <c r="A289" s="399"/>
    </row>
    <row r="290" ht="18.75">
      <c r="A290" s="399"/>
    </row>
    <row r="291" ht="18.75">
      <c r="A291" s="399"/>
    </row>
    <row r="292" ht="18.75">
      <c r="A292" s="399"/>
    </row>
    <row r="293" ht="18.75">
      <c r="A293" s="399"/>
    </row>
    <row r="294" ht="18.75">
      <c r="A294" s="399"/>
    </row>
    <row r="295" ht="18.75">
      <c r="A295" s="399"/>
    </row>
    <row r="296" ht="18.75">
      <c r="A296" s="399"/>
    </row>
    <row r="297" ht="18.75">
      <c r="A297" s="399"/>
    </row>
    <row r="298" ht="18.75">
      <c r="A298" s="399"/>
    </row>
    <row r="299" ht="18.75">
      <c r="A299" s="399"/>
    </row>
    <row r="300" ht="18.75">
      <c r="A300" s="399"/>
    </row>
    <row r="301" ht="18.75">
      <c r="A301" s="399"/>
    </row>
    <row r="302" ht="18.75">
      <c r="A302" s="399"/>
    </row>
    <row r="303" ht="18.75">
      <c r="A303" s="399"/>
    </row>
    <row r="304" ht="18.75">
      <c r="A304" s="399"/>
    </row>
    <row r="305" ht="18.75">
      <c r="A305" s="399"/>
    </row>
    <row r="306" ht="18.75">
      <c r="A306" s="399"/>
    </row>
    <row r="307" ht="18.75">
      <c r="A307" s="399"/>
    </row>
    <row r="308" ht="18.75">
      <c r="A308" s="399"/>
    </row>
    <row r="309" ht="18.75">
      <c r="A309" s="399"/>
    </row>
    <row r="310" ht="18.75">
      <c r="A310" s="399"/>
    </row>
    <row r="311" ht="18.75">
      <c r="A311" s="399"/>
    </row>
    <row r="312" ht="18.75">
      <c r="A312" s="399"/>
    </row>
    <row r="313" ht="18.75">
      <c r="A313" s="399"/>
    </row>
    <row r="314" ht="18.75">
      <c r="A314" s="399"/>
    </row>
    <row r="315" ht="18.75">
      <c r="A315" s="399"/>
    </row>
    <row r="316" ht="18.75">
      <c r="A316" s="399"/>
    </row>
    <row r="317" ht="18.75">
      <c r="A317" s="399"/>
    </row>
    <row r="319" ht="15.75">
      <c r="A319" s="423"/>
    </row>
  </sheetData>
  <mergeCells count="86">
    <mergeCell ref="A183:B183"/>
    <mergeCell ref="A185:B185"/>
    <mergeCell ref="A186:B186"/>
    <mergeCell ref="A189:B189"/>
    <mergeCell ref="A176:B176"/>
    <mergeCell ref="A178:B178"/>
    <mergeCell ref="A181:B181"/>
    <mergeCell ref="A182:B182"/>
    <mergeCell ref="A195:B195"/>
    <mergeCell ref="A196:B196"/>
    <mergeCell ref="A197:B197"/>
    <mergeCell ref="A198:B198"/>
    <mergeCell ref="A187:B187"/>
    <mergeCell ref="A188:B188"/>
    <mergeCell ref="A190:B190"/>
    <mergeCell ref="A194:B194"/>
    <mergeCell ref="A191:B191"/>
    <mergeCell ref="A192:B192"/>
    <mergeCell ref="A193:B193"/>
    <mergeCell ref="A155:B155"/>
    <mergeCell ref="A156:B156"/>
    <mergeCell ref="A157:B157"/>
    <mergeCell ref="A158:B158"/>
    <mergeCell ref="A133:B133"/>
    <mergeCell ref="C127:D127"/>
    <mergeCell ref="A153:B153"/>
    <mergeCell ref="A154:B154"/>
    <mergeCell ref="A115:B115"/>
    <mergeCell ref="A119:B119"/>
    <mergeCell ref="A125:B125"/>
    <mergeCell ref="A80:B80"/>
    <mergeCell ref="A81:B81"/>
    <mergeCell ref="A83:B83"/>
    <mergeCell ref="A84:B84"/>
    <mergeCell ref="A204:A205"/>
    <mergeCell ref="A206:A207"/>
    <mergeCell ref="A208:A209"/>
    <mergeCell ref="C166:C167"/>
    <mergeCell ref="A168:C168"/>
    <mergeCell ref="A172:B172"/>
    <mergeCell ref="A175:B175"/>
    <mergeCell ref="A179:B179"/>
    <mergeCell ref="A180:B180"/>
    <mergeCell ref="A184:B184"/>
    <mergeCell ref="A166:A167"/>
    <mergeCell ref="B166:B167"/>
    <mergeCell ref="A202:A203"/>
    <mergeCell ref="A108:B108"/>
    <mergeCell ref="A109:B109"/>
    <mergeCell ref="A110:B110"/>
    <mergeCell ref="A111:B111"/>
    <mergeCell ref="A112:B112"/>
    <mergeCell ref="A113:B113"/>
    <mergeCell ref="A114:B114"/>
    <mergeCell ref="A47:A50"/>
    <mergeCell ref="A54:A58"/>
    <mergeCell ref="A59:A61"/>
    <mergeCell ref="B120:B121"/>
    <mergeCell ref="A64:B64"/>
    <mergeCell ref="A65:B65"/>
    <mergeCell ref="A66:B66"/>
    <mergeCell ref="A67:B67"/>
    <mergeCell ref="A68:B68"/>
    <mergeCell ref="A69:B69"/>
    <mergeCell ref="A37:A38"/>
    <mergeCell ref="B37:B38"/>
    <mergeCell ref="A39:A44"/>
    <mergeCell ref="A45:A46"/>
    <mergeCell ref="A22:B22"/>
    <mergeCell ref="A23:A25"/>
    <mergeCell ref="A26:A36"/>
    <mergeCell ref="C134:E135"/>
    <mergeCell ref="A70:B70"/>
    <mergeCell ref="A71:B71"/>
    <mergeCell ref="A72:B72"/>
    <mergeCell ref="A73:B73"/>
    <mergeCell ref="A74:B74"/>
    <mergeCell ref="A75:B75"/>
    <mergeCell ref="F134:F135"/>
    <mergeCell ref="D136:D138"/>
    <mergeCell ref="E136:E138"/>
    <mergeCell ref="F136:F138"/>
    <mergeCell ref="A76:B76"/>
    <mergeCell ref="A77:B77"/>
    <mergeCell ref="A78:B78"/>
    <mergeCell ref="A79:B7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70"/>
  <sheetViews>
    <sheetView workbookViewId="0" topLeftCell="A43">
      <selection activeCell="H24" sqref="H24"/>
    </sheetView>
  </sheetViews>
  <sheetFormatPr defaultColWidth="9.140625" defaultRowHeight="12.75"/>
  <cols>
    <col min="1" max="1" width="6.8515625" style="0" customWidth="1"/>
    <col min="2" max="2" width="17.28125" style="0" customWidth="1"/>
    <col min="3" max="3" width="17.57421875" style="0" customWidth="1"/>
    <col min="4" max="4" width="13.140625" style="0" customWidth="1"/>
    <col min="5" max="5" width="11.57421875" style="0" customWidth="1"/>
  </cols>
  <sheetData>
    <row r="3" spans="1:5" ht="13.5" thickBot="1">
      <c r="A3" s="290" t="s">
        <v>690</v>
      </c>
      <c r="B3" s="290"/>
      <c r="C3" s="290"/>
      <c r="D3" s="290"/>
      <c r="E3" s="290"/>
    </row>
    <row r="4" spans="1:5" ht="13.5" thickTop="1">
      <c r="A4" s="291" t="s">
        <v>100</v>
      </c>
      <c r="B4" s="293" t="s">
        <v>691</v>
      </c>
      <c r="C4" s="295" t="s">
        <v>692</v>
      </c>
      <c r="D4" s="295" t="s">
        <v>693</v>
      </c>
      <c r="E4" s="198" t="s">
        <v>694</v>
      </c>
    </row>
    <row r="5" spans="1:5" ht="12.75">
      <c r="A5" s="292"/>
      <c r="B5" s="294"/>
      <c r="C5" s="296"/>
      <c r="D5" s="296"/>
      <c r="E5" s="197" t="s">
        <v>695</v>
      </c>
    </row>
    <row r="6" spans="1:5" ht="12.75">
      <c r="A6" s="199"/>
      <c r="B6" s="199"/>
      <c r="C6" s="199"/>
      <c r="D6" s="199"/>
      <c r="E6" s="197"/>
    </row>
    <row r="7" ht="12.75">
      <c r="C7" s="11" t="s">
        <v>696</v>
      </c>
    </row>
    <row r="8" spans="1:5" ht="12.75">
      <c r="A8" s="200">
        <v>1</v>
      </c>
      <c r="B8" s="201" t="s">
        <v>697</v>
      </c>
      <c r="C8" s="202" t="s">
        <v>698</v>
      </c>
      <c r="D8" s="203">
        <v>2011</v>
      </c>
      <c r="E8" s="203">
        <v>1250</v>
      </c>
    </row>
    <row r="9" spans="1:5" ht="12.75">
      <c r="A9" s="200">
        <v>2</v>
      </c>
      <c r="B9" s="201"/>
      <c r="C9" s="202" t="s">
        <v>698</v>
      </c>
      <c r="D9" s="203">
        <v>2011</v>
      </c>
      <c r="E9" s="203">
        <v>1250</v>
      </c>
    </row>
    <row r="10" spans="1:5" ht="12.75">
      <c r="A10" s="200">
        <v>3</v>
      </c>
      <c r="B10" s="201" t="s">
        <v>699</v>
      </c>
      <c r="C10" s="202" t="s">
        <v>700</v>
      </c>
      <c r="D10" s="203">
        <v>2006</v>
      </c>
      <c r="E10" s="203">
        <v>630</v>
      </c>
    </row>
    <row r="11" spans="1:5" ht="12.75">
      <c r="A11" s="200">
        <v>4</v>
      </c>
      <c r="B11" s="201"/>
      <c r="C11" s="202" t="s">
        <v>700</v>
      </c>
      <c r="D11" s="203">
        <v>2006</v>
      </c>
      <c r="E11" s="203">
        <v>630</v>
      </c>
    </row>
    <row r="12" spans="1:5" ht="12.75">
      <c r="A12" s="200">
        <v>5</v>
      </c>
      <c r="B12" s="201" t="s">
        <v>701</v>
      </c>
      <c r="C12" s="202" t="s">
        <v>702</v>
      </c>
      <c r="D12" s="203">
        <v>2009</v>
      </c>
      <c r="E12" s="203">
        <v>1000</v>
      </c>
    </row>
    <row r="13" spans="1:5" ht="12.75">
      <c r="A13" s="200">
        <v>6</v>
      </c>
      <c r="B13" s="201"/>
      <c r="C13" s="202" t="s">
        <v>702</v>
      </c>
      <c r="D13" s="203">
        <v>2009</v>
      </c>
      <c r="E13" s="203">
        <v>1000</v>
      </c>
    </row>
    <row r="14" spans="1:5" ht="12.75">
      <c r="A14" s="200">
        <v>7</v>
      </c>
      <c r="B14" s="201" t="s">
        <v>389</v>
      </c>
      <c r="C14" s="202" t="s">
        <v>702</v>
      </c>
      <c r="D14" s="203">
        <v>2009</v>
      </c>
      <c r="E14" s="203">
        <v>1000</v>
      </c>
    </row>
    <row r="15" spans="1:5" ht="12.75">
      <c r="A15" s="200">
        <v>8</v>
      </c>
      <c r="B15" s="201"/>
      <c r="C15" s="202" t="s">
        <v>702</v>
      </c>
      <c r="D15" s="203">
        <v>2009</v>
      </c>
      <c r="E15" s="203">
        <v>1000</v>
      </c>
    </row>
    <row r="16" spans="1:5" ht="12.75">
      <c r="A16" s="200">
        <v>9</v>
      </c>
      <c r="B16" s="201" t="s">
        <v>703</v>
      </c>
      <c r="C16" s="202" t="s">
        <v>702</v>
      </c>
      <c r="D16" s="203">
        <v>2009</v>
      </c>
      <c r="E16" s="203">
        <v>1000</v>
      </c>
    </row>
    <row r="17" spans="1:5" ht="12.75">
      <c r="A17" s="200">
        <v>10</v>
      </c>
      <c r="B17" s="201"/>
      <c r="C17" s="202" t="s">
        <v>702</v>
      </c>
      <c r="D17" s="203">
        <v>2009</v>
      </c>
      <c r="E17" s="203">
        <v>1000</v>
      </c>
    </row>
    <row r="18" spans="1:5" ht="12.75">
      <c r="A18" s="200">
        <v>11</v>
      </c>
      <c r="B18" s="201" t="s">
        <v>704</v>
      </c>
      <c r="C18" s="202" t="s">
        <v>698</v>
      </c>
      <c r="D18" s="203">
        <v>2011</v>
      </c>
      <c r="E18" s="203">
        <v>1250</v>
      </c>
    </row>
    <row r="19" spans="1:5" ht="12.75">
      <c r="A19" s="200">
        <v>12</v>
      </c>
      <c r="B19" s="201"/>
      <c r="C19" s="202" t="s">
        <v>698</v>
      </c>
      <c r="D19" s="203">
        <v>2011</v>
      </c>
      <c r="E19" s="203">
        <v>1250</v>
      </c>
    </row>
    <row r="20" spans="1:5" ht="12.75">
      <c r="A20" s="200">
        <v>13</v>
      </c>
      <c r="B20" s="201" t="s">
        <v>425</v>
      </c>
      <c r="C20" s="202" t="s">
        <v>698</v>
      </c>
      <c r="D20" s="203">
        <v>2011</v>
      </c>
      <c r="E20" s="203">
        <v>1250</v>
      </c>
    </row>
    <row r="21" spans="1:5" ht="12.75">
      <c r="A21" s="200">
        <v>14</v>
      </c>
      <c r="B21" s="201"/>
      <c r="C21" s="202" t="s">
        <v>698</v>
      </c>
      <c r="D21" s="203">
        <v>2011</v>
      </c>
      <c r="E21" s="203">
        <v>1250</v>
      </c>
    </row>
    <row r="22" spans="1:5" ht="12.75">
      <c r="A22" s="200">
        <v>17</v>
      </c>
      <c r="B22" s="201" t="s">
        <v>326</v>
      </c>
      <c r="C22" s="202" t="s">
        <v>702</v>
      </c>
      <c r="D22" s="203">
        <v>2010</v>
      </c>
      <c r="E22" s="203">
        <v>1000</v>
      </c>
    </row>
    <row r="23" spans="1:5" ht="12.75">
      <c r="A23" s="200">
        <v>18</v>
      </c>
      <c r="B23" s="201"/>
      <c r="C23" s="202" t="s">
        <v>702</v>
      </c>
      <c r="D23" s="203">
        <v>2010</v>
      </c>
      <c r="E23" s="203">
        <v>1000</v>
      </c>
    </row>
    <row r="24" spans="1:5" ht="12.75">
      <c r="A24" s="200">
        <v>19</v>
      </c>
      <c r="B24" s="201" t="s">
        <v>705</v>
      </c>
      <c r="C24" s="202" t="s">
        <v>702</v>
      </c>
      <c r="D24" s="203">
        <v>2012</v>
      </c>
      <c r="E24" s="203">
        <v>1000</v>
      </c>
    </row>
    <row r="25" spans="1:5" ht="12.75">
      <c r="A25" s="200">
        <v>20</v>
      </c>
      <c r="B25" s="201"/>
      <c r="C25" s="202" t="s">
        <v>702</v>
      </c>
      <c r="D25" s="203">
        <v>2012</v>
      </c>
      <c r="E25" s="203">
        <v>1000</v>
      </c>
    </row>
    <row r="26" spans="1:5" ht="12.75">
      <c r="A26" s="200">
        <v>21</v>
      </c>
      <c r="B26" s="201" t="s">
        <v>706</v>
      </c>
      <c r="C26" s="202" t="s">
        <v>707</v>
      </c>
      <c r="D26" s="203">
        <v>2006</v>
      </c>
      <c r="E26" s="203">
        <v>630</v>
      </c>
    </row>
    <row r="27" spans="1:5" ht="12.75">
      <c r="A27" s="200">
        <v>22</v>
      </c>
      <c r="B27" s="201"/>
      <c r="C27" s="202" t="s">
        <v>708</v>
      </c>
      <c r="D27" s="203">
        <v>2006</v>
      </c>
      <c r="E27" s="203">
        <v>630</v>
      </c>
    </row>
    <row r="28" spans="1:5" ht="12.75">
      <c r="A28" s="200">
        <v>23</v>
      </c>
      <c r="B28" s="201" t="s">
        <v>709</v>
      </c>
      <c r="C28" s="202" t="s">
        <v>702</v>
      </c>
      <c r="D28" s="203">
        <v>2012</v>
      </c>
      <c r="E28" s="203">
        <v>1000</v>
      </c>
    </row>
    <row r="29" spans="1:5" ht="12.75">
      <c r="A29" s="200">
        <v>24</v>
      </c>
      <c r="B29" s="201"/>
      <c r="C29" s="202" t="s">
        <v>702</v>
      </c>
      <c r="D29" s="203">
        <v>2012</v>
      </c>
      <c r="E29" s="203">
        <v>1000</v>
      </c>
    </row>
    <row r="30" spans="1:5" ht="12.75">
      <c r="A30" s="200">
        <v>25</v>
      </c>
      <c r="B30" s="201" t="s">
        <v>710</v>
      </c>
      <c r="C30" s="202" t="s">
        <v>707</v>
      </c>
      <c r="D30" s="203">
        <v>2006</v>
      </c>
      <c r="E30" s="203">
        <v>630</v>
      </c>
    </row>
    <row r="31" spans="1:5" ht="12.75">
      <c r="A31" s="200">
        <v>26</v>
      </c>
      <c r="B31" s="201"/>
      <c r="C31" s="202" t="s">
        <v>708</v>
      </c>
      <c r="D31" s="203">
        <v>2006</v>
      </c>
      <c r="E31" s="203">
        <v>630</v>
      </c>
    </row>
    <row r="32" spans="1:5" ht="12.75">
      <c r="A32" s="200">
        <v>27</v>
      </c>
      <c r="B32" s="201" t="s">
        <v>711</v>
      </c>
      <c r="C32" s="202" t="s">
        <v>707</v>
      </c>
      <c r="D32" s="203">
        <v>2006</v>
      </c>
      <c r="E32" s="203">
        <v>630</v>
      </c>
    </row>
    <row r="33" spans="1:5" ht="12.75">
      <c r="A33" s="200">
        <v>28</v>
      </c>
      <c r="B33" s="201"/>
      <c r="C33" s="202" t="s">
        <v>708</v>
      </c>
      <c r="D33" s="203">
        <v>2006</v>
      </c>
      <c r="E33" s="203">
        <v>630</v>
      </c>
    </row>
    <row r="34" spans="1:5" ht="12.75">
      <c r="A34" s="204"/>
      <c r="B34" s="205"/>
      <c r="C34" s="206"/>
      <c r="D34" s="207"/>
      <c r="E34" s="208">
        <f>SUM(E8:E33)</f>
        <v>24540</v>
      </c>
    </row>
    <row r="35" ht="12.75">
      <c r="C35" s="205" t="s">
        <v>712</v>
      </c>
    </row>
    <row r="36" spans="1:5" ht="12.75">
      <c r="A36" s="200">
        <v>29</v>
      </c>
      <c r="B36" s="201" t="s">
        <v>713</v>
      </c>
      <c r="C36" s="202" t="s">
        <v>698</v>
      </c>
      <c r="D36" s="203">
        <v>2008</v>
      </c>
      <c r="E36" s="203">
        <v>1250</v>
      </c>
    </row>
    <row r="37" spans="1:5" ht="12.75">
      <c r="A37" s="209">
        <v>30</v>
      </c>
      <c r="B37" s="201"/>
      <c r="C37" s="202" t="s">
        <v>698</v>
      </c>
      <c r="D37" s="203">
        <v>2008</v>
      </c>
      <c r="E37" s="203">
        <v>1250</v>
      </c>
    </row>
    <row r="38" spans="1:5" ht="12.75">
      <c r="A38" s="204"/>
      <c r="B38" s="205"/>
      <c r="C38" s="206"/>
      <c r="D38" s="207"/>
      <c r="E38" s="208">
        <f>SUM(E36:E37)</f>
        <v>2500</v>
      </c>
    </row>
    <row r="39" spans="1:5" ht="12.75">
      <c r="A39" s="285" t="s">
        <v>714</v>
      </c>
      <c r="B39" s="286"/>
      <c r="C39" s="286"/>
      <c r="D39" s="286"/>
      <c r="E39" s="286"/>
    </row>
    <row r="40" spans="1:5" ht="12.75">
      <c r="A40" s="200">
        <v>31</v>
      </c>
      <c r="B40" s="201" t="s">
        <v>467</v>
      </c>
      <c r="C40" s="202" t="s">
        <v>702</v>
      </c>
      <c r="D40" s="203">
        <v>2005</v>
      </c>
      <c r="E40" s="203">
        <v>1000</v>
      </c>
    </row>
    <row r="41" spans="1:5" ht="12.75">
      <c r="A41" s="209">
        <v>32</v>
      </c>
      <c r="B41" s="201"/>
      <c r="C41" s="202" t="s">
        <v>702</v>
      </c>
      <c r="D41" s="203">
        <v>2005</v>
      </c>
      <c r="E41" s="203">
        <v>1000</v>
      </c>
    </row>
    <row r="42" spans="1:5" ht="12.75">
      <c r="A42" s="204"/>
      <c r="B42" s="205"/>
      <c r="C42" s="206"/>
      <c r="D42" s="207"/>
      <c r="E42" s="208">
        <f>SUM(E40:E41)</f>
        <v>2000</v>
      </c>
    </row>
    <row r="43" spans="1:5" ht="12.75">
      <c r="A43" s="287" t="s">
        <v>486</v>
      </c>
      <c r="B43" s="288"/>
      <c r="C43" s="288"/>
      <c r="D43" s="288"/>
      <c r="E43" s="289"/>
    </row>
    <row r="44" spans="1:5" ht="12.75">
      <c r="A44" s="209">
        <v>33</v>
      </c>
      <c r="B44" s="210" t="s">
        <v>715</v>
      </c>
      <c r="C44" s="202" t="s">
        <v>702</v>
      </c>
      <c r="D44" s="209">
        <v>2012</v>
      </c>
      <c r="E44" s="209">
        <v>1000</v>
      </c>
    </row>
    <row r="45" spans="1:5" ht="12.75">
      <c r="A45" s="209">
        <v>34</v>
      </c>
      <c r="B45" s="210" t="s">
        <v>715</v>
      </c>
      <c r="C45" s="202" t="s">
        <v>702</v>
      </c>
      <c r="D45" s="209">
        <v>2012</v>
      </c>
      <c r="E45" s="209">
        <v>1000</v>
      </c>
    </row>
    <row r="46" spans="1:5" ht="12.75">
      <c r="A46" s="200">
        <v>35</v>
      </c>
      <c r="B46" s="201" t="s">
        <v>716</v>
      </c>
      <c r="C46" s="202" t="s">
        <v>707</v>
      </c>
      <c r="D46" s="203">
        <v>2012</v>
      </c>
      <c r="E46" s="203">
        <v>630</v>
      </c>
    </row>
    <row r="47" spans="1:5" ht="12.75">
      <c r="A47" s="200">
        <v>36</v>
      </c>
      <c r="B47" s="201" t="s">
        <v>716</v>
      </c>
      <c r="C47" s="202" t="s">
        <v>707</v>
      </c>
      <c r="D47" s="203">
        <v>2012</v>
      </c>
      <c r="E47" s="203">
        <v>630</v>
      </c>
    </row>
    <row r="48" spans="1:5" ht="12.75">
      <c r="A48" s="200"/>
      <c r="B48" s="211"/>
      <c r="C48" s="211"/>
      <c r="D48" s="212"/>
      <c r="E48" s="213">
        <f>SUM(E44:E47)</f>
        <v>3260</v>
      </c>
    </row>
    <row r="49" ht="12.75">
      <c r="C49" s="214" t="s">
        <v>717</v>
      </c>
    </row>
    <row r="50" spans="1:5" ht="12.75">
      <c r="A50" s="215">
        <v>37</v>
      </c>
      <c r="B50" s="216" t="s">
        <v>718</v>
      </c>
      <c r="C50" s="215" t="s">
        <v>719</v>
      </c>
      <c r="D50" s="215">
        <v>2014</v>
      </c>
      <c r="E50" s="215">
        <v>1250</v>
      </c>
    </row>
    <row r="51" spans="1:5" ht="12.75">
      <c r="A51" s="215">
        <v>38</v>
      </c>
      <c r="B51" s="216"/>
      <c r="C51" s="215" t="s">
        <v>719</v>
      </c>
      <c r="D51" s="215">
        <v>2014</v>
      </c>
      <c r="E51" s="215">
        <v>1250</v>
      </c>
    </row>
    <row r="52" spans="1:5" ht="12.75">
      <c r="A52" s="215">
        <v>39</v>
      </c>
      <c r="B52" s="216" t="s">
        <v>720</v>
      </c>
      <c r="C52" s="215" t="s">
        <v>719</v>
      </c>
      <c r="D52" s="215">
        <v>2014</v>
      </c>
      <c r="E52" s="215">
        <v>1250</v>
      </c>
    </row>
    <row r="53" spans="1:5" ht="12.75">
      <c r="A53" s="215">
        <v>40</v>
      </c>
      <c r="B53" s="216"/>
      <c r="C53" s="215" t="s">
        <v>719</v>
      </c>
      <c r="D53" s="215">
        <v>2014</v>
      </c>
      <c r="E53" s="215">
        <v>1250</v>
      </c>
    </row>
    <row r="54" spans="1:5" ht="12.75">
      <c r="A54" s="215">
        <v>41</v>
      </c>
      <c r="B54" s="216" t="s">
        <v>721</v>
      </c>
      <c r="C54" s="215" t="s">
        <v>719</v>
      </c>
      <c r="D54" s="215">
        <v>2014</v>
      </c>
      <c r="E54" s="215">
        <v>1250</v>
      </c>
    </row>
    <row r="55" spans="1:5" ht="12.75">
      <c r="A55" s="215">
        <v>42</v>
      </c>
      <c r="B55" s="216"/>
      <c r="C55" s="215" t="s">
        <v>719</v>
      </c>
      <c r="D55" s="215">
        <v>2014</v>
      </c>
      <c r="E55" s="215">
        <v>1250</v>
      </c>
    </row>
    <row r="56" spans="1:5" ht="12.75">
      <c r="A56" s="215">
        <v>43</v>
      </c>
      <c r="B56" s="216" t="s">
        <v>722</v>
      </c>
      <c r="C56" s="215" t="s">
        <v>719</v>
      </c>
      <c r="D56" s="215">
        <v>2014</v>
      </c>
      <c r="E56" s="215">
        <v>1250</v>
      </c>
    </row>
    <row r="57" spans="1:5" ht="12.75">
      <c r="A57" s="215">
        <v>44</v>
      </c>
      <c r="B57" s="216"/>
      <c r="C57" s="215" t="s">
        <v>719</v>
      </c>
      <c r="D57" s="215">
        <v>2014</v>
      </c>
      <c r="E57" s="215">
        <v>1250</v>
      </c>
    </row>
    <row r="58" spans="1:5" ht="12.75">
      <c r="A58" s="18"/>
      <c r="B58" s="18"/>
      <c r="C58" s="18"/>
      <c r="D58" s="18"/>
      <c r="E58" s="13">
        <f>SUM(E50:E57)</f>
        <v>10000</v>
      </c>
    </row>
    <row r="59" spans="1:5" ht="12.75">
      <c r="A59" s="18"/>
      <c r="B59" s="18"/>
      <c r="C59" s="13" t="s">
        <v>723</v>
      </c>
      <c r="D59" s="18"/>
      <c r="E59" s="18"/>
    </row>
    <row r="60" spans="1:5" ht="12.75">
      <c r="A60" s="215">
        <v>45</v>
      </c>
      <c r="B60" s="216" t="s">
        <v>724</v>
      </c>
      <c r="C60" s="215" t="s">
        <v>725</v>
      </c>
      <c r="D60" s="215">
        <v>2014</v>
      </c>
      <c r="E60" s="215">
        <v>1250</v>
      </c>
    </row>
    <row r="61" spans="1:5" ht="12.75">
      <c r="A61" s="215">
        <v>46</v>
      </c>
      <c r="B61" s="217"/>
      <c r="C61" s="215" t="s">
        <v>725</v>
      </c>
      <c r="D61" s="215">
        <v>2014</v>
      </c>
      <c r="E61" s="215">
        <v>1250</v>
      </c>
    </row>
    <row r="62" spans="1:5" ht="12.75">
      <c r="A62" s="215">
        <v>47</v>
      </c>
      <c r="B62" s="216" t="s">
        <v>726</v>
      </c>
      <c r="C62" s="215" t="s">
        <v>725</v>
      </c>
      <c r="D62" s="215">
        <v>2014</v>
      </c>
      <c r="E62" s="215">
        <v>1250</v>
      </c>
    </row>
    <row r="63" spans="1:5" ht="12.75">
      <c r="A63" s="215">
        <v>48</v>
      </c>
      <c r="B63" s="217"/>
      <c r="C63" s="215" t="s">
        <v>725</v>
      </c>
      <c r="D63" s="215">
        <v>2014</v>
      </c>
      <c r="E63" s="215">
        <v>1250</v>
      </c>
    </row>
    <row r="64" spans="1:5" ht="12.75">
      <c r="A64" s="215">
        <v>49</v>
      </c>
      <c r="B64" s="216" t="s">
        <v>727</v>
      </c>
      <c r="C64" s="215" t="s">
        <v>725</v>
      </c>
      <c r="D64" s="215">
        <v>2014</v>
      </c>
      <c r="E64" s="215">
        <v>1250</v>
      </c>
    </row>
    <row r="65" spans="1:5" ht="12.75">
      <c r="A65" s="215">
        <v>50</v>
      </c>
      <c r="B65" s="217"/>
      <c r="C65" s="215" t="s">
        <v>725</v>
      </c>
      <c r="D65" s="215">
        <v>2014</v>
      </c>
      <c r="E65" s="215">
        <v>1250</v>
      </c>
    </row>
    <row r="66" spans="1:5" ht="12.75">
      <c r="A66" s="215">
        <v>51</v>
      </c>
      <c r="B66" s="216" t="s">
        <v>728</v>
      </c>
      <c r="C66" s="215" t="s">
        <v>725</v>
      </c>
      <c r="D66" s="215">
        <v>2014</v>
      </c>
      <c r="E66" s="215">
        <v>1250</v>
      </c>
    </row>
    <row r="67" spans="1:5" ht="12.75">
      <c r="A67" s="215">
        <v>52</v>
      </c>
      <c r="B67" s="217"/>
      <c r="C67" s="215" t="s">
        <v>725</v>
      </c>
      <c r="D67" s="215">
        <v>2014</v>
      </c>
      <c r="E67" s="215">
        <v>1250</v>
      </c>
    </row>
    <row r="68" spans="1:5" ht="12.75">
      <c r="A68" s="218"/>
      <c r="B68" s="218"/>
      <c r="C68" s="218"/>
      <c r="D68" s="218"/>
      <c r="E68" s="13">
        <f>SUM(E60:E67)</f>
        <v>10000</v>
      </c>
    </row>
    <row r="70" ht="12.75">
      <c r="E70" s="12">
        <f>E68+E58+E48+E42+E38+E34</f>
        <v>52300</v>
      </c>
    </row>
  </sheetData>
  <mergeCells count="7">
    <mergeCell ref="A39:E39"/>
    <mergeCell ref="A43:E43"/>
    <mergeCell ref="A3:E3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4"/>
  <sheetViews>
    <sheetView workbookViewId="0" topLeftCell="A601">
      <selection activeCell="I581" sqref="I581"/>
    </sheetView>
  </sheetViews>
  <sheetFormatPr defaultColWidth="9.140625" defaultRowHeight="12.75"/>
  <cols>
    <col min="1" max="1" width="26.00390625" style="0" customWidth="1"/>
    <col min="2" max="2" width="21.57421875" style="0" customWidth="1"/>
    <col min="4" max="4" width="17.421875" style="0" customWidth="1"/>
    <col min="5" max="5" width="12.140625" style="0" customWidth="1"/>
    <col min="6" max="6" width="10.57421875" style="0" customWidth="1"/>
  </cols>
  <sheetData>
    <row r="1" ht="16.5" thickBot="1">
      <c r="A1" s="31" t="s">
        <v>213</v>
      </c>
    </row>
    <row r="2" spans="1:7" ht="26.25" thickBot="1">
      <c r="A2" s="32" t="s">
        <v>125</v>
      </c>
      <c r="B2" s="33" t="s">
        <v>214</v>
      </c>
      <c r="C2" s="34" t="s">
        <v>215</v>
      </c>
      <c r="D2" s="33" t="s">
        <v>216</v>
      </c>
      <c r="E2" s="33" t="s">
        <v>217</v>
      </c>
      <c r="F2" s="33" t="s">
        <v>218</v>
      </c>
      <c r="G2" s="35" t="s">
        <v>219</v>
      </c>
    </row>
    <row r="3" spans="1:7" ht="12.75">
      <c r="A3" s="36" t="s">
        <v>220</v>
      </c>
      <c r="B3" s="37" t="s">
        <v>221</v>
      </c>
      <c r="C3" s="38">
        <v>0.12</v>
      </c>
      <c r="D3" s="39" t="s">
        <v>222</v>
      </c>
      <c r="E3" s="39" t="s">
        <v>223</v>
      </c>
      <c r="F3" s="40" t="s">
        <v>224</v>
      </c>
      <c r="G3" s="297" t="s">
        <v>225</v>
      </c>
    </row>
    <row r="4" spans="1:7" ht="12.75">
      <c r="A4" s="41" t="s">
        <v>220</v>
      </c>
      <c r="B4" s="42" t="s">
        <v>226</v>
      </c>
      <c r="C4" s="43">
        <v>0.12</v>
      </c>
      <c r="D4" s="19" t="s">
        <v>222</v>
      </c>
      <c r="E4" s="19" t="s">
        <v>223</v>
      </c>
      <c r="F4" s="45" t="s">
        <v>227</v>
      </c>
      <c r="G4" s="298"/>
    </row>
    <row r="5" spans="1:7" ht="12.75">
      <c r="A5" s="41" t="s">
        <v>220</v>
      </c>
      <c r="B5" s="42" t="s">
        <v>228</v>
      </c>
      <c r="C5" s="19">
        <v>0.06</v>
      </c>
      <c r="D5" s="19" t="s">
        <v>222</v>
      </c>
      <c r="E5" s="19" t="s">
        <v>229</v>
      </c>
      <c r="F5" s="45" t="s">
        <v>230</v>
      </c>
      <c r="G5" s="298"/>
    </row>
    <row r="6" spans="1:7" ht="12.75">
      <c r="A6" s="41" t="s">
        <v>220</v>
      </c>
      <c r="B6" s="42" t="s">
        <v>231</v>
      </c>
      <c r="C6" s="19">
        <v>0.06</v>
      </c>
      <c r="D6" s="19" t="s">
        <v>222</v>
      </c>
      <c r="E6" s="19" t="s">
        <v>229</v>
      </c>
      <c r="F6" s="45" t="s">
        <v>232</v>
      </c>
      <c r="G6" s="298"/>
    </row>
    <row r="7" spans="1:7" ht="12.75">
      <c r="A7" s="41" t="s">
        <v>220</v>
      </c>
      <c r="B7" s="42" t="s">
        <v>233</v>
      </c>
      <c r="C7" s="19">
        <v>0.12</v>
      </c>
      <c r="D7" s="19" t="s">
        <v>222</v>
      </c>
      <c r="E7" s="19" t="s">
        <v>234</v>
      </c>
      <c r="F7" s="45" t="s">
        <v>235</v>
      </c>
      <c r="G7" s="298"/>
    </row>
    <row r="8" spans="1:7" ht="12.75">
      <c r="A8" s="41" t="s">
        <v>220</v>
      </c>
      <c r="B8" s="42" t="s">
        <v>233</v>
      </c>
      <c r="C8" s="19">
        <v>0.12</v>
      </c>
      <c r="D8" s="19" t="s">
        <v>222</v>
      </c>
      <c r="E8" s="19" t="s">
        <v>234</v>
      </c>
      <c r="F8" s="45" t="s">
        <v>235</v>
      </c>
      <c r="G8" s="298"/>
    </row>
    <row r="9" spans="1:7" ht="12.75">
      <c r="A9" s="41" t="s">
        <v>220</v>
      </c>
      <c r="B9" s="42" t="s">
        <v>236</v>
      </c>
      <c r="C9" s="43">
        <v>0.035</v>
      </c>
      <c r="D9" s="19" t="s">
        <v>222</v>
      </c>
      <c r="E9" s="19" t="s">
        <v>237</v>
      </c>
      <c r="F9" s="45" t="s">
        <v>238</v>
      </c>
      <c r="G9" s="298"/>
    </row>
    <row r="10" spans="1:7" ht="12.75">
      <c r="A10" s="41" t="s">
        <v>220</v>
      </c>
      <c r="B10" s="42" t="s">
        <v>236</v>
      </c>
      <c r="C10" s="43">
        <v>0.035</v>
      </c>
      <c r="D10" s="19" t="s">
        <v>222</v>
      </c>
      <c r="E10" s="19" t="s">
        <v>237</v>
      </c>
      <c r="F10" s="45" t="s">
        <v>238</v>
      </c>
      <c r="G10" s="298"/>
    </row>
    <row r="11" spans="1:7" ht="12.75">
      <c r="A11" s="41" t="s">
        <v>220</v>
      </c>
      <c r="B11" s="42" t="s">
        <v>239</v>
      </c>
      <c r="C11" s="43">
        <v>0.115</v>
      </c>
      <c r="D11" s="19" t="s">
        <v>222</v>
      </c>
      <c r="E11" s="19" t="s">
        <v>240</v>
      </c>
      <c r="F11" s="45" t="s">
        <v>241</v>
      </c>
      <c r="G11" s="298"/>
    </row>
    <row r="12" spans="1:7" ht="12.75">
      <c r="A12" s="41" t="s">
        <v>220</v>
      </c>
      <c r="B12" s="42" t="s">
        <v>242</v>
      </c>
      <c r="C12" s="43">
        <v>0.115</v>
      </c>
      <c r="D12" s="19" t="s">
        <v>222</v>
      </c>
      <c r="E12" s="19" t="s">
        <v>240</v>
      </c>
      <c r="F12" s="45" t="s">
        <v>243</v>
      </c>
      <c r="G12" s="298"/>
    </row>
    <row r="13" spans="1:7" ht="12.75">
      <c r="A13" s="41" t="s">
        <v>220</v>
      </c>
      <c r="B13" s="42" t="s">
        <v>244</v>
      </c>
      <c r="C13" s="43">
        <v>0.03</v>
      </c>
      <c r="D13" s="19" t="s">
        <v>222</v>
      </c>
      <c r="E13" s="19" t="s">
        <v>240</v>
      </c>
      <c r="F13" s="45" t="s">
        <v>245</v>
      </c>
      <c r="G13" s="298"/>
    </row>
    <row r="14" spans="1:7" ht="12.75">
      <c r="A14" s="41" t="s">
        <v>220</v>
      </c>
      <c r="B14" s="42" t="s">
        <v>246</v>
      </c>
      <c r="C14" s="43">
        <v>0.03</v>
      </c>
      <c r="D14" s="19" t="s">
        <v>222</v>
      </c>
      <c r="E14" s="19" t="s">
        <v>240</v>
      </c>
      <c r="F14" s="46" t="s">
        <v>247</v>
      </c>
      <c r="G14" s="298"/>
    </row>
    <row r="15" spans="1:7" ht="12.75">
      <c r="A15" s="41" t="s">
        <v>248</v>
      </c>
      <c r="B15" s="42" t="s">
        <v>249</v>
      </c>
      <c r="C15" s="19">
        <v>0.135</v>
      </c>
      <c r="D15" s="19" t="s">
        <v>222</v>
      </c>
      <c r="E15" s="19" t="s">
        <v>234</v>
      </c>
      <c r="F15" s="46" t="s">
        <v>250</v>
      </c>
      <c r="G15" s="298"/>
    </row>
    <row r="16" spans="1:7" ht="12.75">
      <c r="A16" s="41" t="s">
        <v>248</v>
      </c>
      <c r="B16" s="42" t="s">
        <v>249</v>
      </c>
      <c r="C16" s="19">
        <v>0.135</v>
      </c>
      <c r="D16" s="19" t="s">
        <v>222</v>
      </c>
      <c r="E16" s="19" t="s">
        <v>234</v>
      </c>
      <c r="F16" s="46" t="s">
        <v>251</v>
      </c>
      <c r="G16" s="298"/>
    </row>
    <row r="17" spans="1:7" ht="24">
      <c r="A17" s="47" t="s">
        <v>252</v>
      </c>
      <c r="B17" s="48" t="s">
        <v>253</v>
      </c>
      <c r="C17" s="39">
        <v>0.26</v>
      </c>
      <c r="D17" s="19" t="s">
        <v>222</v>
      </c>
      <c r="E17" s="19" t="s">
        <v>229</v>
      </c>
      <c r="F17" s="49" t="s">
        <v>254</v>
      </c>
      <c r="G17" s="298"/>
    </row>
    <row r="18" spans="1:7" ht="24">
      <c r="A18" s="50" t="s">
        <v>252</v>
      </c>
      <c r="B18" s="51" t="s">
        <v>255</v>
      </c>
      <c r="C18" s="39">
        <v>0.26</v>
      </c>
      <c r="D18" s="19" t="s">
        <v>222</v>
      </c>
      <c r="E18" s="19" t="s">
        <v>229</v>
      </c>
      <c r="F18" s="49" t="s">
        <v>256</v>
      </c>
      <c r="G18" s="298"/>
    </row>
    <row r="19" spans="1:7" ht="24">
      <c r="A19" s="50" t="s">
        <v>252</v>
      </c>
      <c r="B19" s="51" t="s">
        <v>257</v>
      </c>
      <c r="C19" s="39">
        <v>0.13</v>
      </c>
      <c r="D19" s="19" t="s">
        <v>222</v>
      </c>
      <c r="E19" s="19" t="s">
        <v>234</v>
      </c>
      <c r="F19" s="49" t="s">
        <v>258</v>
      </c>
      <c r="G19" s="298"/>
    </row>
    <row r="20" spans="1:7" ht="24.75" thickBot="1">
      <c r="A20" s="52" t="s">
        <v>252</v>
      </c>
      <c r="B20" s="53" t="s">
        <v>259</v>
      </c>
      <c r="C20" s="54">
        <v>0.13</v>
      </c>
      <c r="D20" s="54" t="s">
        <v>222</v>
      </c>
      <c r="E20" s="55" t="s">
        <v>234</v>
      </c>
      <c r="F20" s="56" t="s">
        <v>260</v>
      </c>
      <c r="G20" s="299"/>
    </row>
    <row r="21" spans="1:7" ht="12.75">
      <c r="A21" s="57" t="s">
        <v>261</v>
      </c>
      <c r="B21" s="58" t="s">
        <v>262</v>
      </c>
      <c r="C21" s="59">
        <v>0.1</v>
      </c>
      <c r="D21" s="60" t="s">
        <v>222</v>
      </c>
      <c r="E21" s="61" t="s">
        <v>263</v>
      </c>
      <c r="F21" s="61" t="s">
        <v>264</v>
      </c>
      <c r="G21" s="300" t="s">
        <v>265</v>
      </c>
    </row>
    <row r="22" spans="1:7" ht="12.75">
      <c r="A22" s="62" t="s">
        <v>261</v>
      </c>
      <c r="B22" s="63" t="s">
        <v>266</v>
      </c>
      <c r="C22" s="64">
        <v>0.1</v>
      </c>
      <c r="D22" s="19" t="s">
        <v>222</v>
      </c>
      <c r="E22" s="65" t="s">
        <v>263</v>
      </c>
      <c r="F22" s="65" t="s">
        <v>267</v>
      </c>
      <c r="G22" s="301"/>
    </row>
    <row r="23" spans="1:7" ht="12.75">
      <c r="A23" s="62" t="s">
        <v>261</v>
      </c>
      <c r="B23" s="63" t="s">
        <v>268</v>
      </c>
      <c r="C23" s="64">
        <v>0.1</v>
      </c>
      <c r="D23" s="19" t="s">
        <v>222</v>
      </c>
      <c r="E23" s="65" t="s">
        <v>263</v>
      </c>
      <c r="F23" s="65" t="s">
        <v>269</v>
      </c>
      <c r="G23" s="301"/>
    </row>
    <row r="24" spans="1:7" ht="12.75">
      <c r="A24" s="62" t="s">
        <v>261</v>
      </c>
      <c r="B24" s="63" t="s">
        <v>270</v>
      </c>
      <c r="C24" s="64">
        <v>0.1</v>
      </c>
      <c r="D24" s="19" t="s">
        <v>222</v>
      </c>
      <c r="E24" s="65" t="s">
        <v>263</v>
      </c>
      <c r="F24" s="65" t="s">
        <v>271</v>
      </c>
      <c r="G24" s="301"/>
    </row>
    <row r="25" spans="1:7" ht="12.75">
      <c r="A25" s="62" t="s">
        <v>261</v>
      </c>
      <c r="B25" s="63" t="s">
        <v>272</v>
      </c>
      <c r="C25" s="64">
        <v>0.05</v>
      </c>
      <c r="D25" s="19" t="s">
        <v>222</v>
      </c>
      <c r="E25" s="65" t="s">
        <v>240</v>
      </c>
      <c r="F25" s="65" t="s">
        <v>273</v>
      </c>
      <c r="G25" s="301"/>
    </row>
    <row r="26" spans="1:7" ht="12.75">
      <c r="A26" s="62" t="s">
        <v>261</v>
      </c>
      <c r="B26" s="63" t="s">
        <v>274</v>
      </c>
      <c r="C26" s="64">
        <v>0.05</v>
      </c>
      <c r="D26" s="19" t="s">
        <v>222</v>
      </c>
      <c r="E26" s="65" t="s">
        <v>240</v>
      </c>
      <c r="F26" s="65" t="s">
        <v>275</v>
      </c>
      <c r="G26" s="301"/>
    </row>
    <row r="27" spans="1:7" ht="12.75">
      <c r="A27" s="62" t="s">
        <v>261</v>
      </c>
      <c r="B27" s="63" t="s">
        <v>276</v>
      </c>
      <c r="C27" s="64">
        <v>0.05</v>
      </c>
      <c r="D27" s="19" t="s">
        <v>222</v>
      </c>
      <c r="E27" s="65" t="s">
        <v>223</v>
      </c>
      <c r="F27" s="65" t="s">
        <v>277</v>
      </c>
      <c r="G27" s="301"/>
    </row>
    <row r="28" spans="1:7" ht="12.75">
      <c r="A28" s="62" t="s">
        <v>261</v>
      </c>
      <c r="B28" s="63" t="s">
        <v>276</v>
      </c>
      <c r="C28" s="64">
        <v>0.05</v>
      </c>
      <c r="D28" s="19" t="s">
        <v>222</v>
      </c>
      <c r="E28" s="65" t="s">
        <v>223</v>
      </c>
      <c r="F28" s="65" t="s">
        <v>278</v>
      </c>
      <c r="G28" s="301"/>
    </row>
    <row r="29" spans="1:7" ht="12.75">
      <c r="A29" s="66" t="s">
        <v>279</v>
      </c>
      <c r="B29" s="67" t="s">
        <v>280</v>
      </c>
      <c r="C29" s="68">
        <v>0.2</v>
      </c>
      <c r="D29" s="19" t="s">
        <v>222</v>
      </c>
      <c r="E29" s="65" t="s">
        <v>229</v>
      </c>
      <c r="F29" s="65" t="s">
        <v>281</v>
      </c>
      <c r="G29" s="301"/>
    </row>
    <row r="30" spans="1:7" ht="12.75">
      <c r="A30" s="62" t="s">
        <v>279</v>
      </c>
      <c r="B30" s="63" t="s">
        <v>282</v>
      </c>
      <c r="C30" s="68">
        <v>0.2</v>
      </c>
      <c r="D30" s="19" t="s">
        <v>222</v>
      </c>
      <c r="E30" s="65" t="s">
        <v>229</v>
      </c>
      <c r="F30" s="65" t="s">
        <v>283</v>
      </c>
      <c r="G30" s="301"/>
    </row>
    <row r="31" spans="1:7" ht="12.75">
      <c r="A31" s="62" t="s">
        <v>279</v>
      </c>
      <c r="B31" s="63" t="s">
        <v>284</v>
      </c>
      <c r="C31" s="68">
        <v>0.1</v>
      </c>
      <c r="D31" s="19" t="s">
        <v>222</v>
      </c>
      <c r="E31" s="65" t="s">
        <v>234</v>
      </c>
      <c r="F31" s="65" t="s">
        <v>285</v>
      </c>
      <c r="G31" s="301"/>
    </row>
    <row r="32" spans="1:7" ht="12.75">
      <c r="A32" s="62" t="s">
        <v>279</v>
      </c>
      <c r="B32" s="63" t="s">
        <v>286</v>
      </c>
      <c r="C32" s="68">
        <v>0.1</v>
      </c>
      <c r="D32" s="19" t="s">
        <v>222</v>
      </c>
      <c r="E32" s="65" t="s">
        <v>234</v>
      </c>
      <c r="F32" s="65" t="s">
        <v>287</v>
      </c>
      <c r="G32" s="301"/>
    </row>
    <row r="33" spans="1:7" ht="12.75">
      <c r="A33" s="62" t="s">
        <v>279</v>
      </c>
      <c r="B33" s="63" t="s">
        <v>288</v>
      </c>
      <c r="C33" s="68">
        <v>0.1</v>
      </c>
      <c r="D33" s="19" t="s">
        <v>222</v>
      </c>
      <c r="E33" s="65" t="s">
        <v>234</v>
      </c>
      <c r="F33" s="65" t="s">
        <v>289</v>
      </c>
      <c r="G33" s="301"/>
    </row>
    <row r="34" spans="1:7" ht="12.75">
      <c r="A34" s="62" t="s">
        <v>279</v>
      </c>
      <c r="B34" s="63" t="s">
        <v>290</v>
      </c>
      <c r="C34" s="68">
        <v>0.1</v>
      </c>
      <c r="D34" s="19" t="s">
        <v>222</v>
      </c>
      <c r="E34" s="65" t="s">
        <v>234</v>
      </c>
      <c r="F34" s="65" t="s">
        <v>291</v>
      </c>
      <c r="G34" s="301"/>
    </row>
    <row r="35" spans="1:7" ht="12.75">
      <c r="A35" s="62" t="s">
        <v>279</v>
      </c>
      <c r="B35" s="63" t="s">
        <v>272</v>
      </c>
      <c r="C35" s="68">
        <v>0.05</v>
      </c>
      <c r="D35" s="19" t="s">
        <v>222</v>
      </c>
      <c r="E35" s="65" t="s">
        <v>240</v>
      </c>
      <c r="F35" s="65" t="s">
        <v>292</v>
      </c>
      <c r="G35" s="301"/>
    </row>
    <row r="36" spans="1:7" ht="12.75">
      <c r="A36" s="62" t="s">
        <v>279</v>
      </c>
      <c r="B36" s="63" t="s">
        <v>274</v>
      </c>
      <c r="C36" s="68">
        <v>0.05</v>
      </c>
      <c r="D36" s="19" t="s">
        <v>222</v>
      </c>
      <c r="E36" s="65" t="s">
        <v>240</v>
      </c>
      <c r="F36" s="65" t="s">
        <v>293</v>
      </c>
      <c r="G36" s="301"/>
    </row>
    <row r="37" spans="1:7" ht="12.75">
      <c r="A37" s="62" t="s">
        <v>279</v>
      </c>
      <c r="B37" s="63" t="s">
        <v>276</v>
      </c>
      <c r="C37" s="68">
        <v>0.05</v>
      </c>
      <c r="D37" s="19" t="s">
        <v>222</v>
      </c>
      <c r="E37" s="65" t="s">
        <v>234</v>
      </c>
      <c r="F37" s="65" t="s">
        <v>294</v>
      </c>
      <c r="G37" s="301"/>
    </row>
    <row r="38" spans="1:7" ht="12.75">
      <c r="A38" s="62" t="s">
        <v>279</v>
      </c>
      <c r="B38" s="63" t="s">
        <v>276</v>
      </c>
      <c r="C38" s="68">
        <v>0.05</v>
      </c>
      <c r="D38" s="19" t="s">
        <v>222</v>
      </c>
      <c r="E38" s="65" t="s">
        <v>234</v>
      </c>
      <c r="F38" s="65" t="s">
        <v>295</v>
      </c>
      <c r="G38" s="301"/>
    </row>
    <row r="39" spans="1:7" ht="12.75">
      <c r="A39" s="66" t="s">
        <v>296</v>
      </c>
      <c r="B39" s="67" t="s">
        <v>297</v>
      </c>
      <c r="C39" s="68">
        <v>0.25</v>
      </c>
      <c r="D39" s="19" t="s">
        <v>222</v>
      </c>
      <c r="E39" s="65" t="s">
        <v>229</v>
      </c>
      <c r="F39" s="65" t="s">
        <v>298</v>
      </c>
      <c r="G39" s="301"/>
    </row>
    <row r="40" spans="1:7" ht="12.75">
      <c r="A40" s="62" t="s">
        <v>296</v>
      </c>
      <c r="B40" s="63" t="s">
        <v>299</v>
      </c>
      <c r="C40" s="68">
        <v>0.25</v>
      </c>
      <c r="D40" s="19" t="s">
        <v>222</v>
      </c>
      <c r="E40" s="65" t="s">
        <v>229</v>
      </c>
      <c r="F40" s="65" t="s">
        <v>300</v>
      </c>
      <c r="G40" s="301"/>
    </row>
    <row r="41" spans="1:7" ht="12.75">
      <c r="A41" s="62" t="s">
        <v>296</v>
      </c>
      <c r="B41" s="63" t="s">
        <v>301</v>
      </c>
      <c r="C41" s="68">
        <v>0.125</v>
      </c>
      <c r="D41" s="19" t="s">
        <v>222</v>
      </c>
      <c r="E41" s="65" t="s">
        <v>223</v>
      </c>
      <c r="F41" s="65" t="s">
        <v>302</v>
      </c>
      <c r="G41" s="301"/>
    </row>
    <row r="42" spans="1:7" ht="12.75">
      <c r="A42" s="62" t="s">
        <v>296</v>
      </c>
      <c r="B42" s="63" t="s">
        <v>301</v>
      </c>
      <c r="C42" s="68">
        <v>0.125</v>
      </c>
      <c r="D42" s="19" t="s">
        <v>222</v>
      </c>
      <c r="E42" s="65" t="s">
        <v>223</v>
      </c>
      <c r="F42" s="65" t="s">
        <v>303</v>
      </c>
      <c r="G42" s="301"/>
    </row>
    <row r="43" spans="1:7" ht="12.75">
      <c r="A43" s="62" t="s">
        <v>296</v>
      </c>
      <c r="B43" s="63" t="s">
        <v>304</v>
      </c>
      <c r="C43" s="68">
        <v>0.12</v>
      </c>
      <c r="D43" s="19" t="s">
        <v>222</v>
      </c>
      <c r="E43" s="65" t="s">
        <v>240</v>
      </c>
      <c r="F43" s="65" t="s">
        <v>305</v>
      </c>
      <c r="G43" s="301"/>
    </row>
    <row r="44" spans="1:7" ht="12.75">
      <c r="A44" s="62" t="s">
        <v>296</v>
      </c>
      <c r="B44" s="63" t="s">
        <v>306</v>
      </c>
      <c r="C44" s="68">
        <v>0.12</v>
      </c>
      <c r="D44" s="19" t="s">
        <v>222</v>
      </c>
      <c r="E44" s="65" t="s">
        <v>240</v>
      </c>
      <c r="F44" s="65" t="s">
        <v>307</v>
      </c>
      <c r="G44" s="301"/>
    </row>
    <row r="45" spans="1:7" ht="12.75">
      <c r="A45" s="66" t="s">
        <v>308</v>
      </c>
      <c r="B45" s="67" t="s">
        <v>309</v>
      </c>
      <c r="C45" s="68">
        <v>0.09</v>
      </c>
      <c r="D45" s="19" t="s">
        <v>222</v>
      </c>
      <c r="E45" s="21" t="s">
        <v>234</v>
      </c>
      <c r="F45" s="21" t="s">
        <v>310</v>
      </c>
      <c r="G45" s="301"/>
    </row>
    <row r="46" spans="1:7" ht="12.75">
      <c r="A46" s="62" t="s">
        <v>311</v>
      </c>
      <c r="B46" s="63" t="s">
        <v>276</v>
      </c>
      <c r="C46" s="68">
        <v>0.09</v>
      </c>
      <c r="D46" s="19" t="s">
        <v>222</v>
      </c>
      <c r="E46" s="21" t="s">
        <v>312</v>
      </c>
      <c r="F46" s="21" t="s">
        <v>313</v>
      </c>
      <c r="G46" s="301"/>
    </row>
    <row r="47" spans="1:7" ht="12.75">
      <c r="A47" s="62" t="s">
        <v>311</v>
      </c>
      <c r="B47" s="63" t="s">
        <v>276</v>
      </c>
      <c r="C47" s="68">
        <v>0.09</v>
      </c>
      <c r="D47" s="19" t="s">
        <v>222</v>
      </c>
      <c r="E47" s="21" t="s">
        <v>312</v>
      </c>
      <c r="F47" s="21" t="s">
        <v>314</v>
      </c>
      <c r="G47" s="301"/>
    </row>
    <row r="48" spans="1:7" ht="13.5" thickBot="1">
      <c r="A48" s="69" t="s">
        <v>311</v>
      </c>
      <c r="B48" s="70" t="s">
        <v>315</v>
      </c>
      <c r="C48" s="71">
        <v>0.09</v>
      </c>
      <c r="D48" s="73" t="s">
        <v>222</v>
      </c>
      <c r="E48" s="74" t="s">
        <v>234</v>
      </c>
      <c r="F48" s="74" t="s">
        <v>316</v>
      </c>
      <c r="G48" s="302"/>
    </row>
    <row r="49" spans="1:7" ht="12.75">
      <c r="A49" s="57" t="s">
        <v>317</v>
      </c>
      <c r="B49" s="58" t="s">
        <v>318</v>
      </c>
      <c r="C49" s="75">
        <v>0.125</v>
      </c>
      <c r="D49" s="60" t="s">
        <v>222</v>
      </c>
      <c r="E49" s="76" t="s">
        <v>319</v>
      </c>
      <c r="F49" s="77" t="s">
        <v>269</v>
      </c>
      <c r="G49" s="303" t="s">
        <v>320</v>
      </c>
    </row>
    <row r="50" spans="1:7" ht="13.5" thickBot="1">
      <c r="A50" s="78" t="s">
        <v>317</v>
      </c>
      <c r="B50" s="79" t="s">
        <v>321</v>
      </c>
      <c r="C50" s="80">
        <v>0.125</v>
      </c>
      <c r="D50" s="54" t="s">
        <v>222</v>
      </c>
      <c r="E50" s="81" t="s">
        <v>319</v>
      </c>
      <c r="F50" s="82" t="s">
        <v>271</v>
      </c>
      <c r="G50" s="304"/>
    </row>
    <row r="51" spans="1:7" ht="12.75">
      <c r="A51" s="83" t="s">
        <v>322</v>
      </c>
      <c r="B51" s="84" t="s">
        <v>323</v>
      </c>
      <c r="C51" s="85">
        <v>0.12</v>
      </c>
      <c r="D51" s="60" t="s">
        <v>324</v>
      </c>
      <c r="E51" s="85" t="s">
        <v>325</v>
      </c>
      <c r="F51" s="85" t="s">
        <v>285</v>
      </c>
      <c r="G51" s="305" t="s">
        <v>326</v>
      </c>
    </row>
    <row r="52" spans="1:7" ht="12.75">
      <c r="A52" s="86" t="s">
        <v>322</v>
      </c>
      <c r="B52" s="87" t="s">
        <v>327</v>
      </c>
      <c r="C52" s="43">
        <v>0.12</v>
      </c>
      <c r="D52" s="19" t="s">
        <v>324</v>
      </c>
      <c r="E52" s="43" t="s">
        <v>325</v>
      </c>
      <c r="F52" s="43" t="s">
        <v>287</v>
      </c>
      <c r="G52" s="298"/>
    </row>
    <row r="53" spans="1:7" ht="12.75">
      <c r="A53" s="86" t="s">
        <v>322</v>
      </c>
      <c r="B53" s="87" t="s">
        <v>328</v>
      </c>
      <c r="C53" s="43">
        <v>0.12</v>
      </c>
      <c r="D53" s="19" t="s">
        <v>324</v>
      </c>
      <c r="E53" s="43" t="s">
        <v>325</v>
      </c>
      <c r="F53" s="43" t="s">
        <v>289</v>
      </c>
      <c r="G53" s="298"/>
    </row>
    <row r="54" spans="1:7" ht="12.75">
      <c r="A54" s="86" t="s">
        <v>322</v>
      </c>
      <c r="B54" s="87" t="s">
        <v>329</v>
      </c>
      <c r="C54" s="43">
        <v>0.12</v>
      </c>
      <c r="D54" s="19" t="s">
        <v>324</v>
      </c>
      <c r="E54" s="43" t="s">
        <v>325</v>
      </c>
      <c r="F54" s="43" t="s">
        <v>291</v>
      </c>
      <c r="G54" s="298"/>
    </row>
    <row r="55" spans="1:7" ht="12.75">
      <c r="A55" s="86" t="s">
        <v>322</v>
      </c>
      <c r="B55" s="87" t="s">
        <v>330</v>
      </c>
      <c r="C55" s="43">
        <v>0.09</v>
      </c>
      <c r="D55" s="19" t="s">
        <v>324</v>
      </c>
      <c r="E55" s="43" t="s">
        <v>234</v>
      </c>
      <c r="F55" s="43" t="s">
        <v>292</v>
      </c>
      <c r="G55" s="298"/>
    </row>
    <row r="56" spans="1:7" ht="12.75">
      <c r="A56" s="86" t="s">
        <v>322</v>
      </c>
      <c r="B56" s="87" t="s">
        <v>331</v>
      </c>
      <c r="C56" s="43">
        <v>0.09</v>
      </c>
      <c r="D56" s="19" t="s">
        <v>324</v>
      </c>
      <c r="E56" s="43" t="s">
        <v>234</v>
      </c>
      <c r="F56" s="43" t="s">
        <v>293</v>
      </c>
      <c r="G56" s="298"/>
    </row>
    <row r="57" spans="1:7" ht="12.75">
      <c r="A57" s="86" t="s">
        <v>322</v>
      </c>
      <c r="B57" s="87" t="s">
        <v>332</v>
      </c>
      <c r="C57" s="43">
        <v>0.095</v>
      </c>
      <c r="D57" s="19" t="s">
        <v>324</v>
      </c>
      <c r="E57" s="43" t="s">
        <v>240</v>
      </c>
      <c r="F57" s="43" t="s">
        <v>333</v>
      </c>
      <c r="G57" s="298"/>
    </row>
    <row r="58" spans="1:7" ht="12.75">
      <c r="A58" s="86" t="s">
        <v>322</v>
      </c>
      <c r="B58" s="87" t="s">
        <v>332</v>
      </c>
      <c r="C58" s="43">
        <v>0.095</v>
      </c>
      <c r="D58" s="19" t="s">
        <v>324</v>
      </c>
      <c r="E58" s="43" t="s">
        <v>240</v>
      </c>
      <c r="F58" s="43" t="s">
        <v>334</v>
      </c>
      <c r="G58" s="298"/>
    </row>
    <row r="59" spans="1:7" ht="12.75">
      <c r="A59" s="86" t="s">
        <v>322</v>
      </c>
      <c r="B59" s="87" t="s">
        <v>335</v>
      </c>
      <c r="C59" s="43">
        <v>0.13</v>
      </c>
      <c r="D59" s="19" t="s">
        <v>324</v>
      </c>
      <c r="E59" s="43" t="s">
        <v>234</v>
      </c>
      <c r="F59" s="43" t="s">
        <v>298</v>
      </c>
      <c r="G59" s="298"/>
    </row>
    <row r="60" spans="1:7" ht="12.75">
      <c r="A60" s="86" t="s">
        <v>322</v>
      </c>
      <c r="B60" s="87" t="s">
        <v>336</v>
      </c>
      <c r="C60" s="43">
        <v>0.13</v>
      </c>
      <c r="D60" s="19" t="s">
        <v>324</v>
      </c>
      <c r="E60" s="43" t="s">
        <v>234</v>
      </c>
      <c r="F60" s="43" t="s">
        <v>300</v>
      </c>
      <c r="G60" s="298"/>
    </row>
    <row r="61" spans="1:7" ht="12.75">
      <c r="A61" s="36" t="s">
        <v>337</v>
      </c>
      <c r="B61" s="37" t="s">
        <v>330</v>
      </c>
      <c r="C61" s="43">
        <v>0.09</v>
      </c>
      <c r="D61" s="19" t="s">
        <v>324</v>
      </c>
      <c r="E61" s="43" t="s">
        <v>312</v>
      </c>
      <c r="F61" s="43" t="s">
        <v>277</v>
      </c>
      <c r="G61" s="298"/>
    </row>
    <row r="62" spans="1:7" ht="12.75">
      <c r="A62" s="41" t="s">
        <v>337</v>
      </c>
      <c r="B62" s="88" t="s">
        <v>331</v>
      </c>
      <c r="C62" s="43">
        <v>0.09</v>
      </c>
      <c r="D62" s="19" t="s">
        <v>324</v>
      </c>
      <c r="E62" s="43" t="s">
        <v>312</v>
      </c>
      <c r="F62" s="43" t="s">
        <v>275</v>
      </c>
      <c r="G62" s="298"/>
    </row>
    <row r="63" spans="1:7" ht="12.75">
      <c r="A63" s="41" t="s">
        <v>337</v>
      </c>
      <c r="B63" s="88" t="s">
        <v>338</v>
      </c>
      <c r="C63" s="43">
        <v>0.09</v>
      </c>
      <c r="D63" s="19" t="s">
        <v>324</v>
      </c>
      <c r="E63" s="43" t="s">
        <v>339</v>
      </c>
      <c r="F63" s="43" t="s">
        <v>273</v>
      </c>
      <c r="G63" s="298"/>
    </row>
    <row r="64" spans="1:7" ht="12.75">
      <c r="A64" s="41" t="s">
        <v>337</v>
      </c>
      <c r="B64" s="88" t="s">
        <v>340</v>
      </c>
      <c r="C64" s="43">
        <v>0.09</v>
      </c>
      <c r="D64" s="19" t="s">
        <v>324</v>
      </c>
      <c r="E64" s="43" t="s">
        <v>312</v>
      </c>
      <c r="F64" s="43" t="s">
        <v>283</v>
      </c>
      <c r="G64" s="298"/>
    </row>
    <row r="65" spans="1:7" ht="12.75">
      <c r="A65" s="41" t="s">
        <v>337</v>
      </c>
      <c r="B65" s="88" t="s">
        <v>340</v>
      </c>
      <c r="C65" s="43">
        <v>0.07</v>
      </c>
      <c r="D65" s="19" t="s">
        <v>324</v>
      </c>
      <c r="E65" s="43" t="s">
        <v>312</v>
      </c>
      <c r="F65" s="43" t="s">
        <v>294</v>
      </c>
      <c r="G65" s="298"/>
    </row>
    <row r="66" spans="1:7" ht="12.75">
      <c r="A66" s="41" t="s">
        <v>337</v>
      </c>
      <c r="B66" s="88" t="s">
        <v>274</v>
      </c>
      <c r="C66" s="43">
        <v>0.07</v>
      </c>
      <c r="D66" s="19" t="s">
        <v>324</v>
      </c>
      <c r="E66" s="43" t="s">
        <v>223</v>
      </c>
      <c r="F66" s="43" t="s">
        <v>271</v>
      </c>
      <c r="G66" s="298"/>
    </row>
    <row r="67" spans="1:7" ht="12.75">
      <c r="A67" s="41" t="s">
        <v>337</v>
      </c>
      <c r="B67" s="88" t="s">
        <v>341</v>
      </c>
      <c r="C67" s="43">
        <v>0.07</v>
      </c>
      <c r="D67" s="19" t="s">
        <v>324</v>
      </c>
      <c r="E67" s="43" t="s">
        <v>319</v>
      </c>
      <c r="F67" s="43" t="s">
        <v>264</v>
      </c>
      <c r="G67" s="298"/>
    </row>
    <row r="68" spans="1:7" ht="12.75">
      <c r="A68" s="41" t="s">
        <v>342</v>
      </c>
      <c r="B68" s="88" t="s">
        <v>343</v>
      </c>
      <c r="C68" s="43">
        <v>0.13</v>
      </c>
      <c r="D68" s="19" t="s">
        <v>324</v>
      </c>
      <c r="E68" s="43" t="s">
        <v>319</v>
      </c>
      <c r="F68" s="43" t="s">
        <v>278</v>
      </c>
      <c r="G68" s="298"/>
    </row>
    <row r="69" spans="1:7" ht="12.75">
      <c r="A69" s="41" t="s">
        <v>342</v>
      </c>
      <c r="B69" s="88" t="s">
        <v>343</v>
      </c>
      <c r="C69" s="43">
        <v>0.13</v>
      </c>
      <c r="D69" s="19" t="s">
        <v>324</v>
      </c>
      <c r="E69" s="43" t="s">
        <v>319</v>
      </c>
      <c r="F69" s="43" t="s">
        <v>281</v>
      </c>
      <c r="G69" s="298"/>
    </row>
    <row r="70" spans="1:7" ht="24">
      <c r="A70" s="41" t="s">
        <v>337</v>
      </c>
      <c r="B70" s="88" t="s">
        <v>344</v>
      </c>
      <c r="C70" s="89">
        <v>0.07</v>
      </c>
      <c r="D70" s="19" t="s">
        <v>324</v>
      </c>
      <c r="E70" s="90" t="s">
        <v>223</v>
      </c>
      <c r="F70" s="89" t="s">
        <v>269</v>
      </c>
      <c r="G70" s="298"/>
    </row>
    <row r="71" spans="1:7" ht="12.75">
      <c r="A71" s="41" t="s">
        <v>337</v>
      </c>
      <c r="B71" s="88" t="s">
        <v>345</v>
      </c>
      <c r="C71" s="43">
        <v>0.09</v>
      </c>
      <c r="D71" s="19" t="s">
        <v>324</v>
      </c>
      <c r="E71" s="43" t="s">
        <v>319</v>
      </c>
      <c r="F71" s="43" t="s">
        <v>267</v>
      </c>
      <c r="G71" s="298"/>
    </row>
    <row r="72" spans="1:7" ht="12.75">
      <c r="A72" s="36" t="s">
        <v>346</v>
      </c>
      <c r="B72" s="37" t="s">
        <v>253</v>
      </c>
      <c r="C72" s="43">
        <v>0.09</v>
      </c>
      <c r="D72" s="19" t="s">
        <v>324</v>
      </c>
      <c r="E72" s="43" t="s">
        <v>234</v>
      </c>
      <c r="F72" s="43" t="s">
        <v>347</v>
      </c>
      <c r="G72" s="298"/>
    </row>
    <row r="73" spans="1:7" ht="12.75">
      <c r="A73" s="41" t="s">
        <v>348</v>
      </c>
      <c r="B73" s="88" t="s">
        <v>309</v>
      </c>
      <c r="C73" s="43">
        <v>0.09</v>
      </c>
      <c r="D73" s="19" t="s">
        <v>324</v>
      </c>
      <c r="E73" s="43" t="s">
        <v>234</v>
      </c>
      <c r="F73" s="43" t="s">
        <v>349</v>
      </c>
      <c r="G73" s="298"/>
    </row>
    <row r="74" spans="1:7" ht="12.75">
      <c r="A74" s="41" t="s">
        <v>348</v>
      </c>
      <c r="B74" s="88" t="s">
        <v>350</v>
      </c>
      <c r="C74" s="43">
        <v>0.09</v>
      </c>
      <c r="D74" s="19" t="s">
        <v>324</v>
      </c>
      <c r="E74" s="19" t="s">
        <v>312</v>
      </c>
      <c r="F74" s="19" t="s">
        <v>305</v>
      </c>
      <c r="G74" s="298"/>
    </row>
    <row r="75" spans="1:7" ht="13.5" thickBot="1">
      <c r="A75" s="91" t="s">
        <v>348</v>
      </c>
      <c r="B75" s="92" t="s">
        <v>350</v>
      </c>
      <c r="C75" s="93">
        <v>0.09</v>
      </c>
      <c r="D75" s="54" t="s">
        <v>324</v>
      </c>
      <c r="E75" s="54" t="s">
        <v>312</v>
      </c>
      <c r="F75" s="54" t="s">
        <v>307</v>
      </c>
      <c r="G75" s="299"/>
    </row>
    <row r="76" spans="1:7" ht="12.75">
      <c r="A76" s="94" t="s">
        <v>351</v>
      </c>
      <c r="B76" s="95" t="s">
        <v>352</v>
      </c>
      <c r="C76" s="96">
        <v>0.06</v>
      </c>
      <c r="D76" s="60" t="s">
        <v>222</v>
      </c>
      <c r="E76" s="85">
        <v>185</v>
      </c>
      <c r="F76" s="97" t="s">
        <v>269</v>
      </c>
      <c r="G76" s="306" t="s">
        <v>353</v>
      </c>
    </row>
    <row r="77" spans="1:7" ht="12.75">
      <c r="A77" s="41" t="s">
        <v>351</v>
      </c>
      <c r="B77" s="98" t="s">
        <v>354</v>
      </c>
      <c r="C77" s="43">
        <v>0.06</v>
      </c>
      <c r="D77" s="19" t="s">
        <v>222</v>
      </c>
      <c r="E77" s="43">
        <v>185</v>
      </c>
      <c r="F77" s="99" t="s">
        <v>271</v>
      </c>
      <c r="G77" s="307"/>
    </row>
    <row r="78" spans="1:7" ht="12.75">
      <c r="A78" s="41" t="s">
        <v>351</v>
      </c>
      <c r="B78" s="98" t="s">
        <v>355</v>
      </c>
      <c r="C78" s="43">
        <v>0.08</v>
      </c>
      <c r="D78" s="19" t="s">
        <v>222</v>
      </c>
      <c r="E78" s="43">
        <v>185</v>
      </c>
      <c r="F78" s="99" t="s">
        <v>264</v>
      </c>
      <c r="G78" s="307"/>
    </row>
    <row r="79" spans="1:7" ht="12.75">
      <c r="A79" s="41" t="s">
        <v>351</v>
      </c>
      <c r="B79" s="98" t="s">
        <v>356</v>
      </c>
      <c r="C79" s="43">
        <v>0.08</v>
      </c>
      <c r="D79" s="19" t="s">
        <v>222</v>
      </c>
      <c r="E79" s="43">
        <v>185</v>
      </c>
      <c r="F79" s="99" t="s">
        <v>267</v>
      </c>
      <c r="G79" s="307"/>
    </row>
    <row r="80" spans="1:7" ht="12.75">
      <c r="A80" s="41" t="s">
        <v>351</v>
      </c>
      <c r="B80" s="98" t="s">
        <v>233</v>
      </c>
      <c r="C80" s="43">
        <v>0.06</v>
      </c>
      <c r="D80" s="19" t="s">
        <v>222</v>
      </c>
      <c r="E80" s="43">
        <v>120</v>
      </c>
      <c r="F80" s="99" t="s">
        <v>273</v>
      </c>
      <c r="G80" s="307"/>
    </row>
    <row r="81" spans="1:7" ht="12.75">
      <c r="A81" s="41" t="s">
        <v>351</v>
      </c>
      <c r="B81" s="98" t="s">
        <v>233</v>
      </c>
      <c r="C81" s="43">
        <v>0.06</v>
      </c>
      <c r="D81" s="19" t="s">
        <v>222</v>
      </c>
      <c r="E81" s="43">
        <v>120</v>
      </c>
      <c r="F81" s="99" t="s">
        <v>278</v>
      </c>
      <c r="G81" s="307"/>
    </row>
    <row r="82" spans="1:7" ht="12.75">
      <c r="A82" s="41" t="s">
        <v>351</v>
      </c>
      <c r="B82" s="98" t="s">
        <v>357</v>
      </c>
      <c r="C82" s="43">
        <v>0.06</v>
      </c>
      <c r="D82" s="19" t="s">
        <v>222</v>
      </c>
      <c r="E82" s="43">
        <v>185</v>
      </c>
      <c r="F82" s="99" t="s">
        <v>281</v>
      </c>
      <c r="G82" s="307"/>
    </row>
    <row r="83" spans="1:7" ht="12.75">
      <c r="A83" s="41" t="s">
        <v>351</v>
      </c>
      <c r="B83" s="98" t="s">
        <v>358</v>
      </c>
      <c r="C83" s="43">
        <v>0.06</v>
      </c>
      <c r="D83" s="19" t="s">
        <v>222</v>
      </c>
      <c r="E83" s="43">
        <v>185</v>
      </c>
      <c r="F83" s="99" t="s">
        <v>283</v>
      </c>
      <c r="G83" s="307"/>
    </row>
    <row r="84" spans="1:7" ht="12.75">
      <c r="A84" s="41" t="s">
        <v>351</v>
      </c>
      <c r="B84" s="98" t="s">
        <v>359</v>
      </c>
      <c r="C84" s="43">
        <v>0.065</v>
      </c>
      <c r="D84" s="19" t="s">
        <v>222</v>
      </c>
      <c r="E84" s="43">
        <v>185</v>
      </c>
      <c r="F84" s="99" t="s">
        <v>285</v>
      </c>
      <c r="G84" s="307"/>
    </row>
    <row r="85" spans="1:7" ht="12.75">
      <c r="A85" s="41" t="s">
        <v>351</v>
      </c>
      <c r="B85" s="98" t="s">
        <v>360</v>
      </c>
      <c r="C85" s="43">
        <v>0.065</v>
      </c>
      <c r="D85" s="19" t="s">
        <v>222</v>
      </c>
      <c r="E85" s="43">
        <v>185</v>
      </c>
      <c r="F85" s="99" t="s">
        <v>287</v>
      </c>
      <c r="G85" s="307"/>
    </row>
    <row r="86" spans="1:7" ht="12.75">
      <c r="A86" s="41" t="s">
        <v>351</v>
      </c>
      <c r="B86" s="98" t="s">
        <v>236</v>
      </c>
      <c r="C86" s="43">
        <v>0.06</v>
      </c>
      <c r="D86" s="19" t="s">
        <v>222</v>
      </c>
      <c r="E86" s="43">
        <v>120</v>
      </c>
      <c r="F86" s="99" t="s">
        <v>292</v>
      </c>
      <c r="G86" s="307"/>
    </row>
    <row r="87" spans="1:7" ht="12.75">
      <c r="A87" s="41" t="s">
        <v>351</v>
      </c>
      <c r="B87" s="98" t="s">
        <v>236</v>
      </c>
      <c r="C87" s="43">
        <v>0.06</v>
      </c>
      <c r="D87" s="19" t="s">
        <v>222</v>
      </c>
      <c r="E87" s="43">
        <v>120</v>
      </c>
      <c r="F87" s="99" t="s">
        <v>293</v>
      </c>
      <c r="G87" s="307"/>
    </row>
    <row r="88" spans="1:7" ht="12.75">
      <c r="A88" s="41" t="s">
        <v>351</v>
      </c>
      <c r="B88" s="98" t="s">
        <v>239</v>
      </c>
      <c r="C88" s="43">
        <v>0.06</v>
      </c>
      <c r="D88" s="19" t="s">
        <v>222</v>
      </c>
      <c r="E88" s="43">
        <v>70</v>
      </c>
      <c r="F88" s="99" t="s">
        <v>277</v>
      </c>
      <c r="G88" s="307"/>
    </row>
    <row r="89" spans="1:7" ht="12.75">
      <c r="A89" s="41" t="s">
        <v>351</v>
      </c>
      <c r="B89" s="98" t="s">
        <v>242</v>
      </c>
      <c r="C89" s="43">
        <v>0.06</v>
      </c>
      <c r="D89" s="19" t="s">
        <v>222</v>
      </c>
      <c r="E89" s="43">
        <v>70</v>
      </c>
      <c r="F89" s="99" t="s">
        <v>275</v>
      </c>
      <c r="G89" s="307"/>
    </row>
    <row r="90" spans="1:7" ht="12.75">
      <c r="A90" s="41" t="s">
        <v>351</v>
      </c>
      <c r="B90" s="98" t="s">
        <v>244</v>
      </c>
      <c r="C90" s="43">
        <v>0.07</v>
      </c>
      <c r="D90" s="19" t="s">
        <v>222</v>
      </c>
      <c r="E90" s="43">
        <v>70</v>
      </c>
      <c r="F90" s="99" t="s">
        <v>294</v>
      </c>
      <c r="G90" s="307"/>
    </row>
    <row r="91" spans="1:7" ht="12.75">
      <c r="A91" s="41" t="s">
        <v>351</v>
      </c>
      <c r="B91" s="98" t="s">
        <v>246</v>
      </c>
      <c r="C91" s="43">
        <v>0.07</v>
      </c>
      <c r="D91" s="19" t="s">
        <v>222</v>
      </c>
      <c r="E91" s="43">
        <v>70</v>
      </c>
      <c r="F91" s="99" t="s">
        <v>295</v>
      </c>
      <c r="G91" s="307"/>
    </row>
    <row r="92" spans="1:7" ht="12.75">
      <c r="A92" s="41" t="s">
        <v>361</v>
      </c>
      <c r="B92" s="98" t="s">
        <v>352</v>
      </c>
      <c r="C92" s="43">
        <v>0.14</v>
      </c>
      <c r="D92" s="19" t="s">
        <v>222</v>
      </c>
      <c r="E92" s="43">
        <v>185</v>
      </c>
      <c r="F92" s="99" t="s">
        <v>289</v>
      </c>
      <c r="G92" s="307"/>
    </row>
    <row r="93" spans="1:7" ht="12.75">
      <c r="A93" s="41" t="s">
        <v>361</v>
      </c>
      <c r="B93" s="98" t="s">
        <v>354</v>
      </c>
      <c r="C93" s="43">
        <v>0.14</v>
      </c>
      <c r="D93" s="19" t="s">
        <v>222</v>
      </c>
      <c r="E93" s="43">
        <v>185</v>
      </c>
      <c r="F93" s="99" t="s">
        <v>291</v>
      </c>
      <c r="G93" s="307"/>
    </row>
    <row r="94" spans="1:7" ht="12.75">
      <c r="A94" s="41" t="s">
        <v>361</v>
      </c>
      <c r="B94" s="98" t="s">
        <v>276</v>
      </c>
      <c r="C94" s="43">
        <v>0.08</v>
      </c>
      <c r="D94" s="19" t="s">
        <v>222</v>
      </c>
      <c r="E94" s="43">
        <v>120</v>
      </c>
      <c r="F94" s="99" t="s">
        <v>347</v>
      </c>
      <c r="G94" s="307"/>
    </row>
    <row r="95" spans="1:7" ht="12.75">
      <c r="A95" s="41" t="s">
        <v>361</v>
      </c>
      <c r="B95" s="100" t="s">
        <v>276</v>
      </c>
      <c r="C95" s="43">
        <v>0.12</v>
      </c>
      <c r="D95" s="19" t="s">
        <v>222</v>
      </c>
      <c r="E95" s="43">
        <v>120</v>
      </c>
      <c r="F95" s="99" t="s">
        <v>349</v>
      </c>
      <c r="G95" s="307"/>
    </row>
    <row r="96" spans="1:7" ht="12.75">
      <c r="A96" s="41" t="s">
        <v>361</v>
      </c>
      <c r="B96" s="98" t="s">
        <v>355</v>
      </c>
      <c r="C96" s="43">
        <v>0.12</v>
      </c>
      <c r="D96" s="19" t="s">
        <v>222</v>
      </c>
      <c r="E96" s="43">
        <v>185</v>
      </c>
      <c r="F96" s="99" t="s">
        <v>298</v>
      </c>
      <c r="G96" s="307"/>
    </row>
    <row r="97" spans="1:7" ht="12.75">
      <c r="A97" s="41" t="s">
        <v>361</v>
      </c>
      <c r="B97" s="98" t="s">
        <v>356</v>
      </c>
      <c r="C97" s="43">
        <v>0.12</v>
      </c>
      <c r="D97" s="19" t="s">
        <v>222</v>
      </c>
      <c r="E97" s="43">
        <v>185</v>
      </c>
      <c r="F97" s="99" t="s">
        <v>300</v>
      </c>
      <c r="G97" s="307"/>
    </row>
    <row r="98" spans="1:7" ht="12.75">
      <c r="A98" s="41" t="s">
        <v>361</v>
      </c>
      <c r="B98" s="98" t="s">
        <v>272</v>
      </c>
      <c r="C98" s="43">
        <v>0.08</v>
      </c>
      <c r="D98" s="19" t="s">
        <v>222</v>
      </c>
      <c r="E98" s="43">
        <v>70</v>
      </c>
      <c r="F98" s="99" t="s">
        <v>333</v>
      </c>
      <c r="G98" s="307"/>
    </row>
    <row r="99" spans="1:7" ht="13.5" thickBot="1">
      <c r="A99" s="101" t="s">
        <v>361</v>
      </c>
      <c r="B99" s="102" t="s">
        <v>274</v>
      </c>
      <c r="C99" s="103">
        <v>0.08</v>
      </c>
      <c r="D99" s="73" t="s">
        <v>222</v>
      </c>
      <c r="E99" s="103">
        <v>70</v>
      </c>
      <c r="F99" s="104" t="s">
        <v>334</v>
      </c>
      <c r="G99" s="307"/>
    </row>
    <row r="100" spans="1:7" ht="12.75">
      <c r="A100" s="94" t="s">
        <v>362</v>
      </c>
      <c r="B100" s="95" t="s">
        <v>352</v>
      </c>
      <c r="C100" s="85">
        <v>0.065</v>
      </c>
      <c r="D100" s="60" t="s">
        <v>222</v>
      </c>
      <c r="E100" s="85" t="s">
        <v>223</v>
      </c>
      <c r="F100" s="60" t="s">
        <v>269</v>
      </c>
      <c r="G100" s="308" t="s">
        <v>363</v>
      </c>
    </row>
    <row r="101" spans="1:7" ht="12.75">
      <c r="A101" s="41" t="s">
        <v>362</v>
      </c>
      <c r="B101" s="98" t="s">
        <v>354</v>
      </c>
      <c r="C101" s="43">
        <v>0.065</v>
      </c>
      <c r="D101" s="19" t="s">
        <v>222</v>
      </c>
      <c r="E101" s="43" t="s">
        <v>223</v>
      </c>
      <c r="F101" s="19" t="s">
        <v>271</v>
      </c>
      <c r="G101" s="279"/>
    </row>
    <row r="102" spans="1:7" ht="12.75">
      <c r="A102" s="41" t="s">
        <v>362</v>
      </c>
      <c r="B102" s="98" t="s">
        <v>355</v>
      </c>
      <c r="C102" s="43">
        <v>0.065</v>
      </c>
      <c r="D102" s="19" t="s">
        <v>222</v>
      </c>
      <c r="E102" s="43" t="s">
        <v>223</v>
      </c>
      <c r="F102" s="19" t="s">
        <v>264</v>
      </c>
      <c r="G102" s="279"/>
    </row>
    <row r="103" spans="1:7" ht="12.75">
      <c r="A103" s="41" t="s">
        <v>362</v>
      </c>
      <c r="B103" s="98" t="s">
        <v>356</v>
      </c>
      <c r="C103" s="43">
        <v>0.065</v>
      </c>
      <c r="D103" s="19" t="s">
        <v>222</v>
      </c>
      <c r="E103" s="43" t="s">
        <v>223</v>
      </c>
      <c r="F103" s="19" t="s">
        <v>267</v>
      </c>
      <c r="G103" s="279"/>
    </row>
    <row r="104" spans="1:7" ht="12.75">
      <c r="A104" s="41" t="s">
        <v>362</v>
      </c>
      <c r="B104" s="98" t="s">
        <v>233</v>
      </c>
      <c r="C104" s="43">
        <v>0.065</v>
      </c>
      <c r="D104" s="19" t="s">
        <v>222</v>
      </c>
      <c r="E104" s="43" t="s">
        <v>234</v>
      </c>
      <c r="F104" s="19" t="s">
        <v>273</v>
      </c>
      <c r="G104" s="279"/>
    </row>
    <row r="105" spans="1:7" ht="12.75">
      <c r="A105" s="41" t="s">
        <v>362</v>
      </c>
      <c r="B105" s="98" t="s">
        <v>233</v>
      </c>
      <c r="C105" s="43">
        <v>0.065</v>
      </c>
      <c r="D105" s="19" t="s">
        <v>222</v>
      </c>
      <c r="E105" s="43" t="s">
        <v>234</v>
      </c>
      <c r="F105" s="19" t="s">
        <v>278</v>
      </c>
      <c r="G105" s="279"/>
    </row>
    <row r="106" spans="1:7" ht="12.75">
      <c r="A106" s="41" t="s">
        <v>362</v>
      </c>
      <c r="B106" s="98" t="s">
        <v>364</v>
      </c>
      <c r="C106" s="43">
        <v>0.2</v>
      </c>
      <c r="D106" s="19" t="s">
        <v>222</v>
      </c>
      <c r="E106" s="43" t="s">
        <v>229</v>
      </c>
      <c r="F106" s="19" t="s">
        <v>281</v>
      </c>
      <c r="G106" s="279"/>
    </row>
    <row r="107" spans="1:7" ht="12.75">
      <c r="A107" s="41" t="s">
        <v>362</v>
      </c>
      <c r="B107" s="98" t="s">
        <v>365</v>
      </c>
      <c r="C107" s="43">
        <v>0.2</v>
      </c>
      <c r="D107" s="19" t="s">
        <v>222</v>
      </c>
      <c r="E107" s="43" t="s">
        <v>229</v>
      </c>
      <c r="F107" s="19" t="s">
        <v>283</v>
      </c>
      <c r="G107" s="279"/>
    </row>
    <row r="108" spans="1:7" ht="12.75">
      <c r="A108" s="41" t="s">
        <v>362</v>
      </c>
      <c r="B108" s="98" t="s">
        <v>239</v>
      </c>
      <c r="C108" s="43">
        <v>0.065</v>
      </c>
      <c r="D108" s="19" t="s">
        <v>222</v>
      </c>
      <c r="E108" s="19" t="s">
        <v>240</v>
      </c>
      <c r="F108" s="19" t="s">
        <v>277</v>
      </c>
      <c r="G108" s="279"/>
    </row>
    <row r="109" spans="1:7" ht="12.75">
      <c r="A109" s="41" t="s">
        <v>362</v>
      </c>
      <c r="B109" s="98" t="s">
        <v>242</v>
      </c>
      <c r="C109" s="43">
        <v>0.065</v>
      </c>
      <c r="D109" s="19" t="s">
        <v>222</v>
      </c>
      <c r="E109" s="19" t="s">
        <v>240</v>
      </c>
      <c r="F109" s="19" t="s">
        <v>275</v>
      </c>
      <c r="G109" s="279"/>
    </row>
    <row r="110" spans="1:7" ht="12.75">
      <c r="A110" s="41" t="s">
        <v>362</v>
      </c>
      <c r="B110" s="98" t="s">
        <v>366</v>
      </c>
      <c r="C110" s="43">
        <v>0.1</v>
      </c>
      <c r="D110" s="19" t="s">
        <v>222</v>
      </c>
      <c r="E110" s="19" t="s">
        <v>240</v>
      </c>
      <c r="F110" s="19" t="s">
        <v>294</v>
      </c>
      <c r="G110" s="279"/>
    </row>
    <row r="111" spans="1:7" ht="12.75">
      <c r="A111" s="41" t="s">
        <v>362</v>
      </c>
      <c r="B111" s="98" t="s">
        <v>367</v>
      </c>
      <c r="C111" s="43">
        <v>0.1</v>
      </c>
      <c r="D111" s="19" t="s">
        <v>222</v>
      </c>
      <c r="E111" s="19" t="s">
        <v>240</v>
      </c>
      <c r="F111" s="19" t="s">
        <v>295</v>
      </c>
      <c r="G111" s="279"/>
    </row>
    <row r="112" spans="1:7" ht="12.75">
      <c r="A112" s="41" t="s">
        <v>368</v>
      </c>
      <c r="B112" s="98" t="s">
        <v>352</v>
      </c>
      <c r="C112" s="43">
        <v>0.2</v>
      </c>
      <c r="D112" s="19" t="s">
        <v>222</v>
      </c>
      <c r="E112" s="43" t="s">
        <v>229</v>
      </c>
      <c r="F112" s="43" t="s">
        <v>285</v>
      </c>
      <c r="G112" s="279"/>
    </row>
    <row r="113" spans="1:7" ht="12.75">
      <c r="A113" s="41" t="s">
        <v>368</v>
      </c>
      <c r="B113" s="98" t="s">
        <v>354</v>
      </c>
      <c r="C113" s="43">
        <v>0.2</v>
      </c>
      <c r="D113" s="19" t="s">
        <v>222</v>
      </c>
      <c r="E113" s="43" t="s">
        <v>229</v>
      </c>
      <c r="F113" s="43" t="s">
        <v>287</v>
      </c>
      <c r="G113" s="279"/>
    </row>
    <row r="114" spans="1:7" ht="12.75">
      <c r="A114" s="41" t="s">
        <v>368</v>
      </c>
      <c r="B114" s="98" t="s">
        <v>355</v>
      </c>
      <c r="C114" s="43">
        <v>0.32</v>
      </c>
      <c r="D114" s="19" t="s">
        <v>222</v>
      </c>
      <c r="E114" s="43" t="s">
        <v>229</v>
      </c>
      <c r="F114" s="43" t="s">
        <v>289</v>
      </c>
      <c r="G114" s="279"/>
    </row>
    <row r="115" spans="1:7" ht="12.75">
      <c r="A115" s="41" t="s">
        <v>368</v>
      </c>
      <c r="B115" s="98" t="s">
        <v>356</v>
      </c>
      <c r="C115" s="43">
        <v>0.32</v>
      </c>
      <c r="D115" s="19" t="s">
        <v>222</v>
      </c>
      <c r="E115" s="43" t="s">
        <v>229</v>
      </c>
      <c r="F115" s="43" t="s">
        <v>291</v>
      </c>
      <c r="G115" s="279"/>
    </row>
    <row r="116" spans="1:7" ht="12.75">
      <c r="A116" s="41" t="s">
        <v>368</v>
      </c>
      <c r="B116" s="98" t="s">
        <v>276</v>
      </c>
      <c r="C116" s="43">
        <v>0.1</v>
      </c>
      <c r="D116" s="19" t="s">
        <v>222</v>
      </c>
      <c r="E116" s="43" t="s">
        <v>234</v>
      </c>
      <c r="F116" s="43" t="s">
        <v>333</v>
      </c>
      <c r="G116" s="279"/>
    </row>
    <row r="117" spans="1:7" ht="12.75">
      <c r="A117" s="41" t="s">
        <v>368</v>
      </c>
      <c r="B117" s="98" t="s">
        <v>276</v>
      </c>
      <c r="C117" s="43">
        <v>0.1</v>
      </c>
      <c r="D117" s="19" t="s">
        <v>222</v>
      </c>
      <c r="E117" s="43" t="s">
        <v>234</v>
      </c>
      <c r="F117" s="43" t="s">
        <v>334</v>
      </c>
      <c r="G117" s="279"/>
    </row>
    <row r="118" spans="1:7" ht="12.75">
      <c r="A118" s="41" t="s">
        <v>368</v>
      </c>
      <c r="B118" s="98" t="s">
        <v>272</v>
      </c>
      <c r="C118" s="43">
        <v>0.1</v>
      </c>
      <c r="D118" s="19" t="s">
        <v>222</v>
      </c>
      <c r="E118" s="43" t="s">
        <v>240</v>
      </c>
      <c r="F118" s="43" t="s">
        <v>292</v>
      </c>
      <c r="G118" s="279"/>
    </row>
    <row r="119" spans="1:7" ht="12.75">
      <c r="A119" s="41" t="s">
        <v>368</v>
      </c>
      <c r="B119" s="98" t="s">
        <v>274</v>
      </c>
      <c r="C119" s="43">
        <v>0.1</v>
      </c>
      <c r="D119" s="19" t="s">
        <v>222</v>
      </c>
      <c r="E119" s="43" t="s">
        <v>240</v>
      </c>
      <c r="F119" s="43" t="s">
        <v>293</v>
      </c>
      <c r="G119" s="279"/>
    </row>
    <row r="120" spans="1:7" ht="12.75">
      <c r="A120" s="41" t="s">
        <v>369</v>
      </c>
      <c r="B120" s="98" t="s">
        <v>272</v>
      </c>
      <c r="C120" s="43">
        <v>0.09</v>
      </c>
      <c r="D120" s="19" t="s">
        <v>222</v>
      </c>
      <c r="E120" s="43" t="s">
        <v>240</v>
      </c>
      <c r="F120" s="43" t="s">
        <v>347</v>
      </c>
      <c r="G120" s="279"/>
    </row>
    <row r="121" spans="1:7" ht="12.75">
      <c r="A121" s="41" t="s">
        <v>369</v>
      </c>
      <c r="B121" s="98" t="s">
        <v>274</v>
      </c>
      <c r="C121" s="43">
        <v>0.09</v>
      </c>
      <c r="D121" s="19" t="s">
        <v>222</v>
      </c>
      <c r="E121" s="43" t="s">
        <v>240</v>
      </c>
      <c r="F121" s="43" t="s">
        <v>349</v>
      </c>
      <c r="G121" s="279"/>
    </row>
    <row r="122" spans="1:7" ht="12.75">
      <c r="A122" s="41" t="s">
        <v>369</v>
      </c>
      <c r="B122" s="98" t="s">
        <v>253</v>
      </c>
      <c r="C122" s="43">
        <v>0.18</v>
      </c>
      <c r="D122" s="19" t="s">
        <v>222</v>
      </c>
      <c r="E122" s="43" t="s">
        <v>229</v>
      </c>
      <c r="F122" s="43" t="s">
        <v>298</v>
      </c>
      <c r="G122" s="279"/>
    </row>
    <row r="123" spans="1:7" ht="12.75">
      <c r="A123" s="41" t="s">
        <v>369</v>
      </c>
      <c r="B123" s="98" t="s">
        <v>309</v>
      </c>
      <c r="C123" s="43">
        <v>0.18</v>
      </c>
      <c r="D123" s="19" t="s">
        <v>222</v>
      </c>
      <c r="E123" s="43" t="s">
        <v>229</v>
      </c>
      <c r="F123" s="43" t="s">
        <v>300</v>
      </c>
      <c r="G123" s="280"/>
    </row>
    <row r="124" spans="1:7" ht="12.75">
      <c r="A124" s="105" t="s">
        <v>370</v>
      </c>
      <c r="B124" s="87" t="s">
        <v>371</v>
      </c>
      <c r="C124" s="43">
        <v>0.145</v>
      </c>
      <c r="D124" s="19" t="s">
        <v>222</v>
      </c>
      <c r="E124" s="43" t="s">
        <v>223</v>
      </c>
      <c r="F124" s="43" t="s">
        <v>302</v>
      </c>
      <c r="G124" s="106"/>
    </row>
    <row r="125" spans="1:7" ht="13.5" thickBot="1">
      <c r="A125" s="107" t="s">
        <v>370</v>
      </c>
      <c r="B125" s="108" t="s">
        <v>371</v>
      </c>
      <c r="C125" s="93">
        <v>0.145</v>
      </c>
      <c r="D125" s="54" t="s">
        <v>222</v>
      </c>
      <c r="E125" s="93" t="s">
        <v>223</v>
      </c>
      <c r="F125" s="93" t="s">
        <v>302</v>
      </c>
      <c r="G125" s="109"/>
    </row>
    <row r="126" spans="1:7" ht="12.75">
      <c r="A126" s="110" t="s">
        <v>372</v>
      </c>
      <c r="B126" s="111" t="s">
        <v>373</v>
      </c>
      <c r="C126" s="38">
        <v>0.29</v>
      </c>
      <c r="D126" s="39" t="s">
        <v>222</v>
      </c>
      <c r="E126" s="39" t="s">
        <v>229</v>
      </c>
      <c r="F126" s="112" t="s">
        <v>269</v>
      </c>
      <c r="G126" s="307" t="s">
        <v>374</v>
      </c>
    </row>
    <row r="127" spans="1:7" ht="12.75">
      <c r="A127" s="113" t="s">
        <v>372</v>
      </c>
      <c r="B127" s="87" t="s">
        <v>375</v>
      </c>
      <c r="C127" s="43">
        <v>0.29</v>
      </c>
      <c r="D127" s="19" t="s">
        <v>222</v>
      </c>
      <c r="E127" s="19" t="s">
        <v>229</v>
      </c>
      <c r="F127" s="19" t="s">
        <v>271</v>
      </c>
      <c r="G127" s="307"/>
    </row>
    <row r="128" spans="1:7" ht="12.75">
      <c r="A128" s="113" t="s">
        <v>372</v>
      </c>
      <c r="B128" s="87" t="s">
        <v>276</v>
      </c>
      <c r="C128" s="43">
        <v>0.145</v>
      </c>
      <c r="D128" s="19" t="s">
        <v>222</v>
      </c>
      <c r="E128" s="19" t="s">
        <v>234</v>
      </c>
      <c r="F128" s="19" t="s">
        <v>376</v>
      </c>
      <c r="G128" s="307"/>
    </row>
    <row r="129" spans="1:7" ht="12.75">
      <c r="A129" s="113" t="s">
        <v>372</v>
      </c>
      <c r="B129" s="87" t="s">
        <v>276</v>
      </c>
      <c r="C129" s="43">
        <v>0.145</v>
      </c>
      <c r="D129" s="19" t="s">
        <v>222</v>
      </c>
      <c r="E129" s="19" t="s">
        <v>234</v>
      </c>
      <c r="F129" s="19" t="s">
        <v>377</v>
      </c>
      <c r="G129" s="307"/>
    </row>
    <row r="130" spans="1:7" ht="12.75">
      <c r="A130" s="114" t="s">
        <v>372</v>
      </c>
      <c r="B130" s="115" t="s">
        <v>378</v>
      </c>
      <c r="C130" s="43">
        <v>0.145</v>
      </c>
      <c r="D130" s="19" t="s">
        <v>222</v>
      </c>
      <c r="E130" s="19" t="s">
        <v>240</v>
      </c>
      <c r="F130" s="19" t="s">
        <v>277</v>
      </c>
      <c r="G130" s="307"/>
    </row>
    <row r="131" spans="1:7" ht="12.75">
      <c r="A131" s="113" t="s">
        <v>372</v>
      </c>
      <c r="B131" s="87" t="s">
        <v>379</v>
      </c>
      <c r="C131" s="43">
        <v>0.145</v>
      </c>
      <c r="D131" s="19" t="s">
        <v>222</v>
      </c>
      <c r="E131" s="19" t="s">
        <v>240</v>
      </c>
      <c r="F131" s="19" t="s">
        <v>275</v>
      </c>
      <c r="G131" s="307"/>
    </row>
    <row r="132" spans="1:7" ht="12.75">
      <c r="A132" s="113" t="s">
        <v>380</v>
      </c>
      <c r="B132" s="87" t="s">
        <v>323</v>
      </c>
      <c r="C132" s="43">
        <v>0.24</v>
      </c>
      <c r="D132" s="19" t="s">
        <v>222</v>
      </c>
      <c r="E132" s="19" t="s">
        <v>229</v>
      </c>
      <c r="F132" s="19" t="s">
        <v>281</v>
      </c>
      <c r="G132" s="307"/>
    </row>
    <row r="133" spans="1:7" ht="12.75">
      <c r="A133" s="113" t="s">
        <v>380</v>
      </c>
      <c r="B133" s="87" t="s">
        <v>327</v>
      </c>
      <c r="C133" s="43">
        <v>0.24</v>
      </c>
      <c r="D133" s="19" t="s">
        <v>222</v>
      </c>
      <c r="E133" s="19" t="s">
        <v>229</v>
      </c>
      <c r="F133" s="19" t="s">
        <v>283</v>
      </c>
      <c r="G133" s="307"/>
    </row>
    <row r="134" spans="1:7" ht="12.75">
      <c r="A134" s="113" t="s">
        <v>380</v>
      </c>
      <c r="B134" s="87" t="s">
        <v>328</v>
      </c>
      <c r="C134" s="43">
        <v>0.24</v>
      </c>
      <c r="D134" s="19" t="s">
        <v>222</v>
      </c>
      <c r="E134" s="19" t="s">
        <v>229</v>
      </c>
      <c r="F134" s="19" t="s">
        <v>285</v>
      </c>
      <c r="G134" s="307"/>
    </row>
    <row r="135" spans="1:7" ht="12.75">
      <c r="A135" s="113" t="s">
        <v>380</v>
      </c>
      <c r="B135" s="87" t="s">
        <v>329</v>
      </c>
      <c r="C135" s="43">
        <v>0.24</v>
      </c>
      <c r="D135" s="19" t="s">
        <v>222</v>
      </c>
      <c r="E135" s="19" t="s">
        <v>229</v>
      </c>
      <c r="F135" s="19" t="s">
        <v>287</v>
      </c>
      <c r="G135" s="307"/>
    </row>
    <row r="136" spans="1:7" ht="12.75">
      <c r="A136" s="113" t="s">
        <v>380</v>
      </c>
      <c r="B136" s="87" t="s">
        <v>276</v>
      </c>
      <c r="C136" s="43">
        <v>0.07</v>
      </c>
      <c r="D136" s="19" t="s">
        <v>222</v>
      </c>
      <c r="E136" s="19" t="s">
        <v>237</v>
      </c>
      <c r="F136" s="19" t="s">
        <v>292</v>
      </c>
      <c r="G136" s="307"/>
    </row>
    <row r="137" spans="1:7" ht="12.75">
      <c r="A137" s="113" t="s">
        <v>380</v>
      </c>
      <c r="B137" s="87" t="s">
        <v>276</v>
      </c>
      <c r="C137" s="43">
        <v>0.07</v>
      </c>
      <c r="D137" s="19" t="s">
        <v>222</v>
      </c>
      <c r="E137" s="19" t="s">
        <v>237</v>
      </c>
      <c r="F137" s="19" t="s">
        <v>293</v>
      </c>
      <c r="G137" s="307"/>
    </row>
    <row r="138" spans="1:7" ht="12.75">
      <c r="A138" s="113" t="s">
        <v>380</v>
      </c>
      <c r="B138" s="87" t="s">
        <v>272</v>
      </c>
      <c r="C138" s="43">
        <v>0.07</v>
      </c>
      <c r="D138" s="19" t="s">
        <v>222</v>
      </c>
      <c r="E138" s="19" t="s">
        <v>240</v>
      </c>
      <c r="F138" s="19" t="s">
        <v>294</v>
      </c>
      <c r="G138" s="307"/>
    </row>
    <row r="139" spans="1:7" ht="12.75">
      <c r="A139" s="113" t="s">
        <v>380</v>
      </c>
      <c r="B139" s="87" t="s">
        <v>274</v>
      </c>
      <c r="C139" s="43">
        <v>0.07</v>
      </c>
      <c r="D139" s="19" t="s">
        <v>222</v>
      </c>
      <c r="E139" s="19" t="s">
        <v>240</v>
      </c>
      <c r="F139" s="19" t="s">
        <v>295</v>
      </c>
      <c r="G139" s="307"/>
    </row>
    <row r="140" spans="1:7" ht="12.75">
      <c r="A140" s="41" t="s">
        <v>296</v>
      </c>
      <c r="B140" s="88" t="s">
        <v>381</v>
      </c>
      <c r="C140" s="43">
        <v>0.075</v>
      </c>
      <c r="D140" s="19" t="s">
        <v>222</v>
      </c>
      <c r="E140" s="19" t="s">
        <v>240</v>
      </c>
      <c r="F140" s="19" t="s">
        <v>298</v>
      </c>
      <c r="G140" s="307"/>
    </row>
    <row r="141" spans="1:7" ht="12.75">
      <c r="A141" s="41" t="s">
        <v>296</v>
      </c>
      <c r="B141" s="88" t="s">
        <v>382</v>
      </c>
      <c r="C141" s="43">
        <v>0.075</v>
      </c>
      <c r="D141" s="19" t="s">
        <v>222</v>
      </c>
      <c r="E141" s="19" t="s">
        <v>240</v>
      </c>
      <c r="F141" s="19" t="s">
        <v>300</v>
      </c>
      <c r="G141" s="307"/>
    </row>
    <row r="142" spans="1:7" ht="12.75">
      <c r="A142" s="41" t="s">
        <v>296</v>
      </c>
      <c r="B142" s="88" t="s">
        <v>383</v>
      </c>
      <c r="C142" s="43">
        <v>0.16</v>
      </c>
      <c r="D142" s="19" t="s">
        <v>222</v>
      </c>
      <c r="E142" s="19" t="s">
        <v>229</v>
      </c>
      <c r="F142" s="19" t="s">
        <v>347</v>
      </c>
      <c r="G142" s="307"/>
    </row>
    <row r="143" spans="1:7" ht="12.75">
      <c r="A143" s="41" t="s">
        <v>296</v>
      </c>
      <c r="B143" s="88" t="s">
        <v>384</v>
      </c>
      <c r="C143" s="43">
        <v>0.16</v>
      </c>
      <c r="D143" s="19" t="s">
        <v>222</v>
      </c>
      <c r="E143" s="19" t="s">
        <v>229</v>
      </c>
      <c r="F143" s="19" t="s">
        <v>349</v>
      </c>
      <c r="G143" s="307"/>
    </row>
    <row r="144" spans="1:7" ht="12.75">
      <c r="A144" s="41" t="s">
        <v>296</v>
      </c>
      <c r="B144" s="88" t="s">
        <v>385</v>
      </c>
      <c r="C144" s="43">
        <v>0.08</v>
      </c>
      <c r="D144" s="19" t="s">
        <v>222</v>
      </c>
      <c r="E144" s="19" t="s">
        <v>237</v>
      </c>
      <c r="F144" s="19" t="s">
        <v>302</v>
      </c>
      <c r="G144" s="307"/>
    </row>
    <row r="145" spans="1:7" ht="12.75">
      <c r="A145" s="50" t="s">
        <v>386</v>
      </c>
      <c r="B145" s="98" t="s">
        <v>253</v>
      </c>
      <c r="C145" s="43">
        <v>0.11</v>
      </c>
      <c r="D145" s="19" t="s">
        <v>222</v>
      </c>
      <c r="E145" s="19" t="s">
        <v>240</v>
      </c>
      <c r="F145" s="19" t="s">
        <v>289</v>
      </c>
      <c r="G145" s="307"/>
    </row>
    <row r="146" spans="1:7" ht="12.75">
      <c r="A146" s="116" t="s">
        <v>386</v>
      </c>
      <c r="B146" s="117" t="s">
        <v>255</v>
      </c>
      <c r="C146" s="43">
        <v>0.11</v>
      </c>
      <c r="D146" s="19" t="s">
        <v>222</v>
      </c>
      <c r="E146" s="19" t="s">
        <v>240</v>
      </c>
      <c r="F146" s="19" t="s">
        <v>291</v>
      </c>
      <c r="G146" s="307"/>
    </row>
    <row r="147" spans="1:7" ht="12.75">
      <c r="A147" s="50" t="s">
        <v>386</v>
      </c>
      <c r="B147" s="98" t="s">
        <v>387</v>
      </c>
      <c r="C147" s="43">
        <v>0.11</v>
      </c>
      <c r="D147" s="19" t="s">
        <v>222</v>
      </c>
      <c r="E147" s="19" t="s">
        <v>240</v>
      </c>
      <c r="F147" s="19" t="s">
        <v>333</v>
      </c>
      <c r="G147" s="307"/>
    </row>
    <row r="148" spans="1:7" ht="13.5" thickBot="1">
      <c r="A148" s="52" t="s">
        <v>386</v>
      </c>
      <c r="B148" s="118" t="s">
        <v>387</v>
      </c>
      <c r="C148" s="93">
        <v>0.11</v>
      </c>
      <c r="D148" s="54" t="s">
        <v>222</v>
      </c>
      <c r="E148" s="54" t="s">
        <v>240</v>
      </c>
      <c r="F148" s="54" t="s">
        <v>334</v>
      </c>
      <c r="G148" s="281"/>
    </row>
    <row r="149" spans="1:7" ht="12.75">
      <c r="A149" s="119" t="s">
        <v>388</v>
      </c>
      <c r="B149" s="84" t="s">
        <v>253</v>
      </c>
      <c r="C149" s="60">
        <v>0.32</v>
      </c>
      <c r="D149" s="60" t="s">
        <v>222</v>
      </c>
      <c r="E149" s="120" t="s">
        <v>229</v>
      </c>
      <c r="F149" s="60" t="s">
        <v>281</v>
      </c>
      <c r="G149" s="306" t="s">
        <v>389</v>
      </c>
    </row>
    <row r="150" spans="1:7" ht="12.75">
      <c r="A150" s="113" t="s">
        <v>388</v>
      </c>
      <c r="B150" s="121" t="s">
        <v>309</v>
      </c>
      <c r="C150" s="19">
        <v>0.32</v>
      </c>
      <c r="D150" s="19" t="s">
        <v>222</v>
      </c>
      <c r="E150" s="22" t="s">
        <v>229</v>
      </c>
      <c r="F150" s="19" t="s">
        <v>283</v>
      </c>
      <c r="G150" s="307"/>
    </row>
    <row r="151" spans="1:7" ht="12.75">
      <c r="A151" s="113" t="s">
        <v>388</v>
      </c>
      <c r="B151" s="87" t="s">
        <v>276</v>
      </c>
      <c r="C151" s="19">
        <v>0.08</v>
      </c>
      <c r="D151" s="19" t="s">
        <v>222</v>
      </c>
      <c r="E151" s="22" t="s">
        <v>234</v>
      </c>
      <c r="F151" s="19" t="s">
        <v>294</v>
      </c>
      <c r="G151" s="307"/>
    </row>
    <row r="152" spans="1:7" ht="12.75">
      <c r="A152" s="113" t="s">
        <v>388</v>
      </c>
      <c r="B152" s="87" t="s">
        <v>276</v>
      </c>
      <c r="C152" s="19">
        <v>0.08</v>
      </c>
      <c r="D152" s="19" t="s">
        <v>222</v>
      </c>
      <c r="E152" s="22" t="s">
        <v>234</v>
      </c>
      <c r="F152" s="19" t="s">
        <v>295</v>
      </c>
      <c r="G152" s="307"/>
    </row>
    <row r="153" spans="1:7" ht="12.75">
      <c r="A153" s="113" t="s">
        <v>388</v>
      </c>
      <c r="B153" s="87" t="s">
        <v>272</v>
      </c>
      <c r="C153" s="19">
        <v>0.08</v>
      </c>
      <c r="D153" s="19" t="s">
        <v>222</v>
      </c>
      <c r="E153" s="19" t="s">
        <v>240</v>
      </c>
      <c r="F153" s="19" t="s">
        <v>292</v>
      </c>
      <c r="G153" s="307"/>
    </row>
    <row r="154" spans="1:7" ht="12.75">
      <c r="A154" s="113" t="s">
        <v>388</v>
      </c>
      <c r="B154" s="87" t="s">
        <v>274</v>
      </c>
      <c r="C154" s="19">
        <v>0.08</v>
      </c>
      <c r="D154" s="19" t="s">
        <v>222</v>
      </c>
      <c r="E154" s="19" t="s">
        <v>240</v>
      </c>
      <c r="F154" s="19" t="s">
        <v>293</v>
      </c>
      <c r="G154" s="307"/>
    </row>
    <row r="155" spans="1:7" ht="12.75">
      <c r="A155" s="113" t="s">
        <v>372</v>
      </c>
      <c r="B155" s="121" t="s">
        <v>390</v>
      </c>
      <c r="C155" s="43">
        <v>0.14</v>
      </c>
      <c r="D155" s="19" t="s">
        <v>222</v>
      </c>
      <c r="E155" s="19" t="s">
        <v>229</v>
      </c>
      <c r="F155" s="19" t="s">
        <v>285</v>
      </c>
      <c r="G155" s="307"/>
    </row>
    <row r="156" spans="1:7" ht="12.75">
      <c r="A156" s="113" t="s">
        <v>372</v>
      </c>
      <c r="B156" s="121" t="s">
        <v>391</v>
      </c>
      <c r="C156" s="43">
        <v>0.14</v>
      </c>
      <c r="D156" s="19" t="s">
        <v>222</v>
      </c>
      <c r="E156" s="19" t="s">
        <v>229</v>
      </c>
      <c r="F156" s="19" t="s">
        <v>287</v>
      </c>
      <c r="G156" s="307"/>
    </row>
    <row r="157" spans="1:7" ht="12.75">
      <c r="A157" s="113" t="s">
        <v>372</v>
      </c>
      <c r="B157" s="121" t="s">
        <v>392</v>
      </c>
      <c r="C157" s="19">
        <v>0.16</v>
      </c>
      <c r="D157" s="19" t="s">
        <v>222</v>
      </c>
      <c r="E157" s="19" t="s">
        <v>229</v>
      </c>
      <c r="F157" s="19" t="s">
        <v>289</v>
      </c>
      <c r="G157" s="307"/>
    </row>
    <row r="158" spans="1:7" ht="12.75">
      <c r="A158" s="113" t="s">
        <v>372</v>
      </c>
      <c r="B158" s="121" t="s">
        <v>393</v>
      </c>
      <c r="C158" s="19">
        <v>0.16</v>
      </c>
      <c r="D158" s="19" t="s">
        <v>222</v>
      </c>
      <c r="E158" s="19" t="s">
        <v>229</v>
      </c>
      <c r="F158" s="19" t="s">
        <v>291</v>
      </c>
      <c r="G158" s="307"/>
    </row>
    <row r="159" spans="1:7" ht="12.75">
      <c r="A159" s="113" t="s">
        <v>372</v>
      </c>
      <c r="B159" s="87" t="s">
        <v>394</v>
      </c>
      <c r="C159" s="43">
        <v>0.056</v>
      </c>
      <c r="D159" s="19" t="s">
        <v>222</v>
      </c>
      <c r="E159" s="19" t="s">
        <v>240</v>
      </c>
      <c r="F159" s="19" t="s">
        <v>347</v>
      </c>
      <c r="G159" s="307"/>
    </row>
    <row r="160" spans="1:7" ht="12.75">
      <c r="A160" s="113" t="s">
        <v>372</v>
      </c>
      <c r="B160" s="87" t="s">
        <v>395</v>
      </c>
      <c r="C160" s="43">
        <v>0.056</v>
      </c>
      <c r="D160" s="19" t="s">
        <v>222</v>
      </c>
      <c r="E160" s="19" t="s">
        <v>240</v>
      </c>
      <c r="F160" s="19" t="s">
        <v>349</v>
      </c>
      <c r="G160" s="307"/>
    </row>
    <row r="161" spans="1:7" ht="12.75">
      <c r="A161" s="113" t="s">
        <v>372</v>
      </c>
      <c r="B161" s="87" t="s">
        <v>396</v>
      </c>
      <c r="C161" s="43">
        <v>0.056</v>
      </c>
      <c r="D161" s="19" t="s">
        <v>222</v>
      </c>
      <c r="E161" s="19" t="s">
        <v>237</v>
      </c>
      <c r="F161" s="19" t="s">
        <v>333</v>
      </c>
      <c r="G161" s="307"/>
    </row>
    <row r="162" spans="1:7" ht="12.75">
      <c r="A162" s="113" t="s">
        <v>372</v>
      </c>
      <c r="B162" s="87" t="s">
        <v>396</v>
      </c>
      <c r="C162" s="43">
        <v>0.056</v>
      </c>
      <c r="D162" s="19" t="s">
        <v>222</v>
      </c>
      <c r="E162" s="19" t="s">
        <v>237</v>
      </c>
      <c r="F162" s="19" t="s">
        <v>334</v>
      </c>
      <c r="G162" s="307"/>
    </row>
    <row r="163" spans="1:7" ht="12.75">
      <c r="A163" s="113" t="s">
        <v>397</v>
      </c>
      <c r="B163" s="87" t="s">
        <v>323</v>
      </c>
      <c r="C163" s="19">
        <v>0.06</v>
      </c>
      <c r="D163" s="19" t="s">
        <v>222</v>
      </c>
      <c r="E163" s="19" t="s">
        <v>312</v>
      </c>
      <c r="F163" s="19" t="s">
        <v>269</v>
      </c>
      <c r="G163" s="307"/>
    </row>
    <row r="164" spans="1:7" ht="12.75">
      <c r="A164" s="113" t="s">
        <v>397</v>
      </c>
      <c r="B164" s="87" t="s">
        <v>327</v>
      </c>
      <c r="C164" s="19">
        <v>0.06</v>
      </c>
      <c r="D164" s="19" t="s">
        <v>222</v>
      </c>
      <c r="E164" s="22" t="s">
        <v>312</v>
      </c>
      <c r="F164" s="19" t="s">
        <v>271</v>
      </c>
      <c r="G164" s="307"/>
    </row>
    <row r="165" spans="1:7" ht="12.75">
      <c r="A165" s="113" t="s">
        <v>397</v>
      </c>
      <c r="B165" s="87" t="s">
        <v>328</v>
      </c>
      <c r="C165" s="19">
        <v>0.06</v>
      </c>
      <c r="D165" s="19" t="s">
        <v>222</v>
      </c>
      <c r="E165" s="22" t="s">
        <v>312</v>
      </c>
      <c r="F165" s="19" t="s">
        <v>264</v>
      </c>
      <c r="G165" s="307"/>
    </row>
    <row r="166" spans="1:7" ht="12.75">
      <c r="A166" s="113" t="s">
        <v>397</v>
      </c>
      <c r="B166" s="87" t="s">
        <v>329</v>
      </c>
      <c r="C166" s="19">
        <v>0.06</v>
      </c>
      <c r="D166" s="19" t="s">
        <v>222</v>
      </c>
      <c r="E166" s="22" t="s">
        <v>312</v>
      </c>
      <c r="F166" s="19" t="s">
        <v>267</v>
      </c>
      <c r="G166" s="307"/>
    </row>
    <row r="167" spans="1:7" ht="12.75">
      <c r="A167" s="113" t="s">
        <v>397</v>
      </c>
      <c r="B167" s="87" t="s">
        <v>276</v>
      </c>
      <c r="C167" s="19">
        <v>0.06</v>
      </c>
      <c r="D167" s="19" t="s">
        <v>222</v>
      </c>
      <c r="E167" s="22" t="s">
        <v>312</v>
      </c>
      <c r="F167" s="19" t="s">
        <v>277</v>
      </c>
      <c r="G167" s="307"/>
    </row>
    <row r="168" spans="1:7" ht="12.75">
      <c r="A168" s="113" t="s">
        <v>397</v>
      </c>
      <c r="B168" s="87" t="s">
        <v>276</v>
      </c>
      <c r="C168" s="19">
        <v>0.06</v>
      </c>
      <c r="D168" s="19" t="s">
        <v>222</v>
      </c>
      <c r="E168" s="22" t="s">
        <v>312</v>
      </c>
      <c r="F168" s="19" t="s">
        <v>275</v>
      </c>
      <c r="G168" s="307"/>
    </row>
    <row r="169" spans="1:7" ht="12.75">
      <c r="A169" s="113" t="s">
        <v>397</v>
      </c>
      <c r="B169" s="87" t="s">
        <v>272</v>
      </c>
      <c r="C169" s="19">
        <v>0.06</v>
      </c>
      <c r="D169" s="19" t="s">
        <v>222</v>
      </c>
      <c r="E169" s="22" t="s">
        <v>240</v>
      </c>
      <c r="F169" s="19" t="s">
        <v>273</v>
      </c>
      <c r="G169" s="307"/>
    </row>
    <row r="170" spans="1:7" ht="13.5" thickBot="1">
      <c r="A170" s="122" t="s">
        <v>397</v>
      </c>
      <c r="B170" s="108" t="s">
        <v>274</v>
      </c>
      <c r="C170" s="54">
        <v>0.06</v>
      </c>
      <c r="D170" s="54" t="s">
        <v>222</v>
      </c>
      <c r="E170" s="123" t="s">
        <v>240</v>
      </c>
      <c r="F170" s="54" t="s">
        <v>278</v>
      </c>
      <c r="G170" s="281"/>
    </row>
    <row r="171" spans="1:7" ht="12.75">
      <c r="A171" s="94" t="s">
        <v>317</v>
      </c>
      <c r="B171" s="124" t="s">
        <v>323</v>
      </c>
      <c r="C171" s="60">
        <v>0.035</v>
      </c>
      <c r="D171" s="60" t="s">
        <v>222</v>
      </c>
      <c r="E171" s="60" t="s">
        <v>319</v>
      </c>
      <c r="F171" s="60" t="s">
        <v>264</v>
      </c>
      <c r="G171" s="282" t="s">
        <v>398</v>
      </c>
    </row>
    <row r="172" spans="1:7" ht="12.75">
      <c r="A172" s="41" t="s">
        <v>317</v>
      </c>
      <c r="B172" s="88" t="s">
        <v>327</v>
      </c>
      <c r="C172" s="19">
        <v>0.035</v>
      </c>
      <c r="D172" s="19" t="s">
        <v>222</v>
      </c>
      <c r="E172" s="19" t="s">
        <v>319</v>
      </c>
      <c r="F172" s="19" t="s">
        <v>281</v>
      </c>
      <c r="G172" s="283"/>
    </row>
    <row r="173" spans="1:7" ht="12.75">
      <c r="A173" s="41" t="s">
        <v>317</v>
      </c>
      <c r="B173" s="88" t="s">
        <v>328</v>
      </c>
      <c r="C173" s="19">
        <v>0.035</v>
      </c>
      <c r="D173" s="19" t="s">
        <v>222</v>
      </c>
      <c r="E173" s="19" t="s">
        <v>319</v>
      </c>
      <c r="F173" s="19" t="s">
        <v>283</v>
      </c>
      <c r="G173" s="283"/>
    </row>
    <row r="174" spans="1:7" ht="12.75">
      <c r="A174" s="41" t="s">
        <v>317</v>
      </c>
      <c r="B174" s="88" t="s">
        <v>329</v>
      </c>
      <c r="C174" s="19">
        <v>0.035</v>
      </c>
      <c r="D174" s="19" t="s">
        <v>222</v>
      </c>
      <c r="E174" s="19" t="s">
        <v>319</v>
      </c>
      <c r="F174" s="19" t="s">
        <v>267</v>
      </c>
      <c r="G174" s="283"/>
    </row>
    <row r="175" spans="1:7" ht="12.75">
      <c r="A175" s="41" t="s">
        <v>317</v>
      </c>
      <c r="B175" s="88" t="s">
        <v>272</v>
      </c>
      <c r="C175" s="19">
        <v>0.035</v>
      </c>
      <c r="D175" s="19" t="s">
        <v>222</v>
      </c>
      <c r="E175" s="19" t="s">
        <v>240</v>
      </c>
      <c r="F175" s="19" t="s">
        <v>273</v>
      </c>
      <c r="G175" s="283"/>
    </row>
    <row r="176" spans="1:7" ht="12.75">
      <c r="A176" s="41" t="s">
        <v>317</v>
      </c>
      <c r="B176" s="88" t="s">
        <v>274</v>
      </c>
      <c r="C176" s="19">
        <v>0.035</v>
      </c>
      <c r="D176" s="19" t="s">
        <v>222</v>
      </c>
      <c r="E176" s="19" t="s">
        <v>240</v>
      </c>
      <c r="F176" s="19" t="s">
        <v>278</v>
      </c>
      <c r="G176" s="283"/>
    </row>
    <row r="177" spans="1:7" ht="12.75">
      <c r="A177" s="41" t="s">
        <v>317</v>
      </c>
      <c r="B177" s="88" t="s">
        <v>276</v>
      </c>
      <c r="C177" s="19">
        <v>0.035</v>
      </c>
      <c r="D177" s="19" t="s">
        <v>222</v>
      </c>
      <c r="E177" s="19" t="s">
        <v>234</v>
      </c>
      <c r="F177" s="19" t="s">
        <v>275</v>
      </c>
      <c r="G177" s="283"/>
    </row>
    <row r="178" spans="1:7" ht="13.5" thickBot="1">
      <c r="A178" s="91" t="s">
        <v>317</v>
      </c>
      <c r="B178" s="92" t="s">
        <v>276</v>
      </c>
      <c r="C178" s="54">
        <v>0.035</v>
      </c>
      <c r="D178" s="54" t="s">
        <v>222</v>
      </c>
      <c r="E178" s="54" t="s">
        <v>234</v>
      </c>
      <c r="F178" s="54" t="s">
        <v>277</v>
      </c>
      <c r="G178" s="284"/>
    </row>
    <row r="179" spans="1:7" ht="12.75">
      <c r="A179" s="94" t="s">
        <v>399</v>
      </c>
      <c r="B179" s="124" t="s">
        <v>400</v>
      </c>
      <c r="C179" s="85">
        <v>0.05</v>
      </c>
      <c r="D179" s="60" t="s">
        <v>222</v>
      </c>
      <c r="E179" s="85" t="s">
        <v>319</v>
      </c>
      <c r="F179" s="85" t="s">
        <v>264</v>
      </c>
      <c r="G179" s="273" t="s">
        <v>401</v>
      </c>
    </row>
    <row r="180" spans="1:7" ht="12.75">
      <c r="A180" s="41" t="s">
        <v>399</v>
      </c>
      <c r="B180" s="88" t="s">
        <v>402</v>
      </c>
      <c r="C180" s="43">
        <v>0.05</v>
      </c>
      <c r="D180" s="19" t="s">
        <v>222</v>
      </c>
      <c r="E180" s="38" t="s">
        <v>319</v>
      </c>
      <c r="F180" s="43" t="s">
        <v>267</v>
      </c>
      <c r="G180" s="274"/>
    </row>
    <row r="181" spans="1:7" ht="12.75">
      <c r="A181" s="41" t="s">
        <v>399</v>
      </c>
      <c r="B181" s="88" t="s">
        <v>276</v>
      </c>
      <c r="C181" s="43">
        <v>0.05</v>
      </c>
      <c r="D181" s="19" t="s">
        <v>222</v>
      </c>
      <c r="E181" s="43" t="s">
        <v>240</v>
      </c>
      <c r="F181" s="43" t="s">
        <v>281</v>
      </c>
      <c r="G181" s="274"/>
    </row>
    <row r="182" spans="1:7" ht="12.75">
      <c r="A182" s="41" t="s">
        <v>399</v>
      </c>
      <c r="B182" s="88" t="s">
        <v>276</v>
      </c>
      <c r="C182" s="43">
        <v>0.05</v>
      </c>
      <c r="D182" s="19" t="s">
        <v>222</v>
      </c>
      <c r="E182" s="43" t="s">
        <v>240</v>
      </c>
      <c r="F182" s="43" t="s">
        <v>283</v>
      </c>
      <c r="G182" s="274"/>
    </row>
    <row r="183" spans="1:7" ht="12.75">
      <c r="A183" s="41" t="s">
        <v>399</v>
      </c>
      <c r="B183" s="88" t="s">
        <v>403</v>
      </c>
      <c r="C183" s="43">
        <v>0.085</v>
      </c>
      <c r="D183" s="19" t="s">
        <v>222</v>
      </c>
      <c r="E183" s="43" t="s">
        <v>237</v>
      </c>
      <c r="F183" s="43" t="s">
        <v>269</v>
      </c>
      <c r="G183" s="274"/>
    </row>
    <row r="184" spans="1:7" ht="12.75">
      <c r="A184" s="41" t="s">
        <v>399</v>
      </c>
      <c r="B184" s="88" t="s">
        <v>404</v>
      </c>
      <c r="C184" s="43">
        <v>0.085</v>
      </c>
      <c r="D184" s="19" t="s">
        <v>222</v>
      </c>
      <c r="E184" s="43" t="s">
        <v>237</v>
      </c>
      <c r="F184" s="43" t="s">
        <v>271</v>
      </c>
      <c r="G184" s="274"/>
    </row>
    <row r="185" spans="1:7" ht="12.75">
      <c r="A185" s="41" t="s">
        <v>399</v>
      </c>
      <c r="B185" s="88" t="s">
        <v>405</v>
      </c>
      <c r="C185" s="43">
        <v>0.05</v>
      </c>
      <c r="D185" s="19" t="s">
        <v>222</v>
      </c>
      <c r="E185" s="38" t="s">
        <v>319</v>
      </c>
      <c r="F185" s="43" t="s">
        <v>273</v>
      </c>
      <c r="G185" s="274"/>
    </row>
    <row r="186" spans="1:7" ht="12.75">
      <c r="A186" s="41" t="s">
        <v>399</v>
      </c>
      <c r="B186" s="88" t="s">
        <v>406</v>
      </c>
      <c r="C186" s="43">
        <v>0.05</v>
      </c>
      <c r="D186" s="19" t="s">
        <v>222</v>
      </c>
      <c r="E186" s="38" t="s">
        <v>319</v>
      </c>
      <c r="F186" s="43" t="s">
        <v>278</v>
      </c>
      <c r="G186" s="274"/>
    </row>
    <row r="187" spans="1:7" ht="12.75">
      <c r="A187" s="41" t="s">
        <v>399</v>
      </c>
      <c r="B187" s="98" t="s">
        <v>407</v>
      </c>
      <c r="C187" s="43">
        <v>0.085</v>
      </c>
      <c r="D187" s="19" t="s">
        <v>222</v>
      </c>
      <c r="E187" s="43" t="s">
        <v>237</v>
      </c>
      <c r="F187" s="43" t="s">
        <v>277</v>
      </c>
      <c r="G187" s="274"/>
    </row>
    <row r="188" spans="1:7" ht="12.75">
      <c r="A188" s="41" t="s">
        <v>399</v>
      </c>
      <c r="B188" s="98" t="s">
        <v>408</v>
      </c>
      <c r="C188" s="43">
        <v>0.085</v>
      </c>
      <c r="D188" s="19" t="s">
        <v>222</v>
      </c>
      <c r="E188" s="43" t="s">
        <v>237</v>
      </c>
      <c r="F188" s="43" t="s">
        <v>275</v>
      </c>
      <c r="G188" s="274"/>
    </row>
    <row r="189" spans="1:7" ht="12.75">
      <c r="A189" s="41" t="s">
        <v>399</v>
      </c>
      <c r="B189" s="98" t="s">
        <v>381</v>
      </c>
      <c r="C189" s="43">
        <v>0.085</v>
      </c>
      <c r="D189" s="19" t="s">
        <v>222</v>
      </c>
      <c r="E189" s="43" t="s">
        <v>240</v>
      </c>
      <c r="F189" s="43" t="s">
        <v>409</v>
      </c>
      <c r="G189" s="274"/>
    </row>
    <row r="190" spans="1:7" ht="12.75">
      <c r="A190" s="41" t="s">
        <v>399</v>
      </c>
      <c r="B190" s="98" t="s">
        <v>382</v>
      </c>
      <c r="C190" s="43">
        <v>0.085</v>
      </c>
      <c r="D190" s="19" t="s">
        <v>222</v>
      </c>
      <c r="E190" s="43" t="s">
        <v>240</v>
      </c>
      <c r="F190" s="43" t="s">
        <v>295</v>
      </c>
      <c r="G190" s="274"/>
    </row>
    <row r="191" spans="1:7" ht="12.75">
      <c r="A191" s="125" t="s">
        <v>410</v>
      </c>
      <c r="B191" s="121" t="s">
        <v>309</v>
      </c>
      <c r="C191" s="43">
        <v>0.101</v>
      </c>
      <c r="D191" s="19" t="s">
        <v>222</v>
      </c>
      <c r="E191" s="43" t="s">
        <v>234</v>
      </c>
      <c r="F191" s="43" t="s">
        <v>292</v>
      </c>
      <c r="G191" s="274"/>
    </row>
    <row r="192" spans="1:7" ht="12.75">
      <c r="A192" s="125" t="s">
        <v>410</v>
      </c>
      <c r="B192" s="87" t="s">
        <v>253</v>
      </c>
      <c r="C192" s="43">
        <v>0.101</v>
      </c>
      <c r="D192" s="19" t="s">
        <v>222</v>
      </c>
      <c r="E192" s="43" t="s">
        <v>234</v>
      </c>
      <c r="F192" s="43" t="s">
        <v>293</v>
      </c>
      <c r="G192" s="274"/>
    </row>
    <row r="193" spans="1:7" ht="12.75">
      <c r="A193" s="125" t="s">
        <v>410</v>
      </c>
      <c r="B193" s="98" t="s">
        <v>272</v>
      </c>
      <c r="C193" s="43">
        <v>0.101</v>
      </c>
      <c r="D193" s="19" t="s">
        <v>222</v>
      </c>
      <c r="E193" s="43" t="s">
        <v>240</v>
      </c>
      <c r="F193" s="43" t="s">
        <v>289</v>
      </c>
      <c r="G193" s="274"/>
    </row>
    <row r="194" spans="1:7" ht="24">
      <c r="A194" s="126" t="s">
        <v>410</v>
      </c>
      <c r="B194" s="127" t="s">
        <v>411</v>
      </c>
      <c r="C194" s="128">
        <v>0.101</v>
      </c>
      <c r="D194" s="19" t="s">
        <v>222</v>
      </c>
      <c r="E194" s="128" t="s">
        <v>240</v>
      </c>
      <c r="F194" s="128" t="s">
        <v>291</v>
      </c>
      <c r="G194" s="274"/>
    </row>
    <row r="195" spans="1:7" ht="24">
      <c r="A195" s="129" t="s">
        <v>412</v>
      </c>
      <c r="B195" s="130" t="s">
        <v>413</v>
      </c>
      <c r="C195" s="90">
        <v>0.085</v>
      </c>
      <c r="D195" s="19" t="s">
        <v>222</v>
      </c>
      <c r="E195" s="90" t="s">
        <v>237</v>
      </c>
      <c r="F195" s="90" t="s">
        <v>285</v>
      </c>
      <c r="G195" s="274"/>
    </row>
    <row r="196" spans="1:7" ht="12.75">
      <c r="A196" s="41" t="s">
        <v>412</v>
      </c>
      <c r="B196" s="98" t="s">
        <v>253</v>
      </c>
      <c r="C196" s="43">
        <v>0.085</v>
      </c>
      <c r="D196" s="19" t="s">
        <v>222</v>
      </c>
      <c r="E196" s="43" t="s">
        <v>237</v>
      </c>
      <c r="F196" s="43" t="s">
        <v>285</v>
      </c>
      <c r="G196" s="274"/>
    </row>
    <row r="197" spans="1:7" ht="12.75">
      <c r="A197" s="41" t="s">
        <v>412</v>
      </c>
      <c r="B197" s="98" t="s">
        <v>255</v>
      </c>
      <c r="C197" s="43">
        <v>0.085</v>
      </c>
      <c r="D197" s="19" t="s">
        <v>222</v>
      </c>
      <c r="E197" s="43" t="s">
        <v>237</v>
      </c>
      <c r="F197" s="43" t="s">
        <v>287</v>
      </c>
      <c r="G197" s="274"/>
    </row>
    <row r="198" spans="1:7" ht="12.75">
      <c r="A198" s="41" t="s">
        <v>412</v>
      </c>
      <c r="B198" s="98" t="s">
        <v>272</v>
      </c>
      <c r="C198" s="43">
        <v>0.085</v>
      </c>
      <c r="D198" s="19" t="s">
        <v>222</v>
      </c>
      <c r="E198" s="19" t="s">
        <v>240</v>
      </c>
      <c r="F198" s="19" t="s">
        <v>414</v>
      </c>
      <c r="G198" s="274"/>
    </row>
    <row r="199" spans="1:7" ht="13.5" thickBot="1">
      <c r="A199" s="91" t="s">
        <v>412</v>
      </c>
      <c r="B199" s="118" t="s">
        <v>274</v>
      </c>
      <c r="C199" s="93">
        <v>0.085</v>
      </c>
      <c r="D199" s="54" t="s">
        <v>222</v>
      </c>
      <c r="E199" s="54" t="s">
        <v>240</v>
      </c>
      <c r="F199" s="54" t="s">
        <v>415</v>
      </c>
      <c r="G199" s="275"/>
    </row>
    <row r="200" spans="1:7" ht="12.75">
      <c r="A200" s="131" t="s">
        <v>416</v>
      </c>
      <c r="B200" s="132" t="s">
        <v>417</v>
      </c>
      <c r="C200" s="133">
        <v>0.103</v>
      </c>
      <c r="D200" s="39" t="s">
        <v>222</v>
      </c>
      <c r="E200" s="39" t="s">
        <v>223</v>
      </c>
      <c r="F200" s="39" t="s">
        <v>269</v>
      </c>
      <c r="G200" s="276" t="s">
        <v>418</v>
      </c>
    </row>
    <row r="201" spans="1:7" ht="12.75">
      <c r="A201" s="41" t="s">
        <v>416</v>
      </c>
      <c r="B201" s="88" t="s">
        <v>419</v>
      </c>
      <c r="C201" s="43">
        <v>0.103</v>
      </c>
      <c r="D201" s="19" t="s">
        <v>222</v>
      </c>
      <c r="E201" s="19" t="s">
        <v>223</v>
      </c>
      <c r="F201" s="19" t="s">
        <v>291</v>
      </c>
      <c r="G201" s="274"/>
    </row>
    <row r="202" spans="1:7" ht="12.75">
      <c r="A202" s="41" t="s">
        <v>416</v>
      </c>
      <c r="B202" s="88" t="s">
        <v>420</v>
      </c>
      <c r="C202" s="43">
        <v>0.045</v>
      </c>
      <c r="D202" s="19" t="s">
        <v>222</v>
      </c>
      <c r="E202" s="19" t="s">
        <v>240</v>
      </c>
      <c r="F202" s="19" t="s">
        <v>273</v>
      </c>
      <c r="G202" s="274"/>
    </row>
    <row r="203" spans="1:7" ht="12.75">
      <c r="A203" s="41" t="s">
        <v>416</v>
      </c>
      <c r="B203" s="88" t="s">
        <v>420</v>
      </c>
      <c r="C203" s="43">
        <v>0.099</v>
      </c>
      <c r="D203" s="19" t="s">
        <v>222</v>
      </c>
      <c r="E203" s="19" t="s">
        <v>240</v>
      </c>
      <c r="F203" s="19" t="s">
        <v>349</v>
      </c>
      <c r="G203" s="274"/>
    </row>
    <row r="204" spans="1:7" ht="12.75">
      <c r="A204" s="41" t="s">
        <v>421</v>
      </c>
      <c r="B204" s="98" t="s">
        <v>253</v>
      </c>
      <c r="C204" s="19">
        <v>0.095</v>
      </c>
      <c r="D204" s="19" t="s">
        <v>222</v>
      </c>
      <c r="E204" s="19" t="s">
        <v>223</v>
      </c>
      <c r="F204" s="43" t="s">
        <v>277</v>
      </c>
      <c r="G204" s="274"/>
    </row>
    <row r="205" spans="1:7" ht="12.75">
      <c r="A205" s="41" t="s">
        <v>421</v>
      </c>
      <c r="B205" s="98" t="s">
        <v>309</v>
      </c>
      <c r="C205" s="19">
        <v>0.095</v>
      </c>
      <c r="D205" s="19" t="s">
        <v>222</v>
      </c>
      <c r="E205" s="19" t="s">
        <v>223</v>
      </c>
      <c r="F205" s="43" t="s">
        <v>292</v>
      </c>
      <c r="G205" s="274"/>
    </row>
    <row r="206" spans="1:7" ht="12.75">
      <c r="A206" s="41" t="s">
        <v>421</v>
      </c>
      <c r="B206" s="98" t="s">
        <v>276</v>
      </c>
      <c r="C206" s="19">
        <v>0.095</v>
      </c>
      <c r="D206" s="19" t="s">
        <v>222</v>
      </c>
      <c r="E206" s="19" t="s">
        <v>237</v>
      </c>
      <c r="F206" s="43" t="s">
        <v>294</v>
      </c>
      <c r="G206" s="274"/>
    </row>
    <row r="207" spans="1:7" ht="12.75">
      <c r="A207" s="41" t="s">
        <v>421</v>
      </c>
      <c r="B207" s="277" t="s">
        <v>422</v>
      </c>
      <c r="C207" s="19">
        <v>0.095</v>
      </c>
      <c r="D207" s="19" t="s">
        <v>222</v>
      </c>
      <c r="E207" s="19" t="s">
        <v>240</v>
      </c>
      <c r="F207" s="19" t="s">
        <v>281</v>
      </c>
      <c r="G207" s="274"/>
    </row>
    <row r="208" spans="1:7" ht="12.75">
      <c r="A208" s="41" t="s">
        <v>421</v>
      </c>
      <c r="B208" s="267"/>
      <c r="C208" s="19">
        <v>0.095</v>
      </c>
      <c r="D208" s="19" t="s">
        <v>222</v>
      </c>
      <c r="E208" s="19" t="s">
        <v>240</v>
      </c>
      <c r="F208" s="19" t="s">
        <v>287</v>
      </c>
      <c r="G208" s="274"/>
    </row>
    <row r="209" spans="1:7" ht="13.5" thickBot="1">
      <c r="A209" s="91" t="s">
        <v>421</v>
      </c>
      <c r="B209" s="118" t="s">
        <v>276</v>
      </c>
      <c r="C209" s="54">
        <v>0.095</v>
      </c>
      <c r="D209" s="54" t="s">
        <v>222</v>
      </c>
      <c r="E209" s="54" t="s">
        <v>237</v>
      </c>
      <c r="F209" s="93" t="s">
        <v>295</v>
      </c>
      <c r="G209" s="275"/>
    </row>
    <row r="210" spans="1:7" ht="12.75">
      <c r="A210" s="134" t="s">
        <v>423</v>
      </c>
      <c r="B210" s="135" t="s">
        <v>424</v>
      </c>
      <c r="C210" s="85">
        <v>0.05</v>
      </c>
      <c r="D210" s="60" t="s">
        <v>222</v>
      </c>
      <c r="E210" s="85" t="s">
        <v>223</v>
      </c>
      <c r="F210" s="85" t="s">
        <v>269</v>
      </c>
      <c r="G210" s="273" t="s">
        <v>425</v>
      </c>
    </row>
    <row r="211" spans="1:7" ht="12.75">
      <c r="A211" s="136" t="s">
        <v>423</v>
      </c>
      <c r="B211" s="137" t="s">
        <v>426</v>
      </c>
      <c r="C211" s="43">
        <v>0.05</v>
      </c>
      <c r="D211" s="19" t="s">
        <v>222</v>
      </c>
      <c r="E211" s="43" t="s">
        <v>223</v>
      </c>
      <c r="F211" s="43" t="s">
        <v>271</v>
      </c>
      <c r="G211" s="274"/>
    </row>
    <row r="212" spans="1:7" ht="12.75">
      <c r="A212" s="136" t="s">
        <v>423</v>
      </c>
      <c r="B212" s="137" t="s">
        <v>427</v>
      </c>
      <c r="C212" s="43">
        <v>0.23</v>
      </c>
      <c r="D212" s="19" t="s">
        <v>222</v>
      </c>
      <c r="E212" s="43" t="s">
        <v>428</v>
      </c>
      <c r="F212" s="43" t="s">
        <v>281</v>
      </c>
      <c r="G212" s="274"/>
    </row>
    <row r="213" spans="1:7" ht="12.75">
      <c r="A213" s="136" t="s">
        <v>423</v>
      </c>
      <c r="B213" s="137" t="s">
        <v>429</v>
      </c>
      <c r="C213" s="43">
        <v>0.23</v>
      </c>
      <c r="D213" s="19" t="s">
        <v>222</v>
      </c>
      <c r="E213" s="43" t="s">
        <v>428</v>
      </c>
      <c r="F213" s="43" t="s">
        <v>283</v>
      </c>
      <c r="G213" s="274"/>
    </row>
    <row r="214" spans="1:7" ht="12.75">
      <c r="A214" s="136" t="s">
        <v>423</v>
      </c>
      <c r="B214" s="137" t="s">
        <v>430</v>
      </c>
      <c r="C214" s="43">
        <v>0.05</v>
      </c>
      <c r="D214" s="19" t="s">
        <v>222</v>
      </c>
      <c r="E214" s="43" t="s">
        <v>240</v>
      </c>
      <c r="F214" s="43" t="s">
        <v>273</v>
      </c>
      <c r="G214" s="274"/>
    </row>
    <row r="215" spans="1:7" ht="12.75">
      <c r="A215" s="136" t="s">
        <v>423</v>
      </c>
      <c r="B215" s="137" t="s">
        <v>431</v>
      </c>
      <c r="C215" s="43">
        <v>0.05</v>
      </c>
      <c r="D215" s="19" t="s">
        <v>222</v>
      </c>
      <c r="E215" s="43" t="s">
        <v>240</v>
      </c>
      <c r="F215" s="43" t="s">
        <v>278</v>
      </c>
      <c r="G215" s="274"/>
    </row>
    <row r="216" spans="1:7" ht="12.75">
      <c r="A216" s="136" t="s">
        <v>423</v>
      </c>
      <c r="B216" s="137" t="s">
        <v>432</v>
      </c>
      <c r="C216" s="43">
        <v>0.115</v>
      </c>
      <c r="D216" s="19" t="s">
        <v>222</v>
      </c>
      <c r="E216" s="43" t="s">
        <v>240</v>
      </c>
      <c r="F216" s="43" t="s">
        <v>292</v>
      </c>
      <c r="G216" s="274"/>
    </row>
    <row r="217" spans="1:7" ht="12.75">
      <c r="A217" s="136" t="s">
        <v>423</v>
      </c>
      <c r="B217" s="137" t="s">
        <v>433</v>
      </c>
      <c r="C217" s="43">
        <v>0.115</v>
      </c>
      <c r="D217" s="19" t="s">
        <v>222</v>
      </c>
      <c r="E217" s="43" t="s">
        <v>240</v>
      </c>
      <c r="F217" s="43" t="s">
        <v>293</v>
      </c>
      <c r="G217" s="274"/>
    </row>
    <row r="218" spans="1:7" ht="12.75">
      <c r="A218" s="136" t="s">
        <v>423</v>
      </c>
      <c r="B218" s="137" t="s">
        <v>434</v>
      </c>
      <c r="C218" s="43">
        <v>0.05</v>
      </c>
      <c r="D218" s="19" t="s">
        <v>222</v>
      </c>
      <c r="E218" s="43" t="s">
        <v>319</v>
      </c>
      <c r="F218" s="43" t="s">
        <v>277</v>
      </c>
      <c r="G218" s="274"/>
    </row>
    <row r="219" spans="1:7" ht="12.75">
      <c r="A219" s="136" t="s">
        <v>423</v>
      </c>
      <c r="B219" s="137" t="s">
        <v>434</v>
      </c>
      <c r="C219" s="43">
        <v>0.05</v>
      </c>
      <c r="D219" s="19" t="s">
        <v>222</v>
      </c>
      <c r="E219" s="43" t="s">
        <v>319</v>
      </c>
      <c r="F219" s="43" t="s">
        <v>275</v>
      </c>
      <c r="G219" s="274"/>
    </row>
    <row r="220" spans="1:7" ht="12.75">
      <c r="A220" s="136" t="s">
        <v>423</v>
      </c>
      <c r="B220" s="137" t="s">
        <v>435</v>
      </c>
      <c r="C220" s="43">
        <v>0.04</v>
      </c>
      <c r="D220" s="19" t="s">
        <v>222</v>
      </c>
      <c r="E220" s="43" t="s">
        <v>223</v>
      </c>
      <c r="F220" s="43" t="s">
        <v>264</v>
      </c>
      <c r="G220" s="274"/>
    </row>
    <row r="221" spans="1:7" ht="12.75">
      <c r="A221" s="136" t="s">
        <v>423</v>
      </c>
      <c r="B221" s="137" t="s">
        <v>270</v>
      </c>
      <c r="C221" s="43">
        <v>0.04</v>
      </c>
      <c r="D221" s="19" t="s">
        <v>222</v>
      </c>
      <c r="E221" s="43" t="s">
        <v>223</v>
      </c>
      <c r="F221" s="43" t="s">
        <v>267</v>
      </c>
      <c r="G221" s="274"/>
    </row>
    <row r="222" spans="1:7" ht="12.75">
      <c r="A222" s="136" t="s">
        <v>423</v>
      </c>
      <c r="B222" s="137" t="s">
        <v>436</v>
      </c>
      <c r="C222" s="43">
        <v>0.115</v>
      </c>
      <c r="D222" s="19" t="s">
        <v>222</v>
      </c>
      <c r="E222" s="43" t="s">
        <v>319</v>
      </c>
      <c r="F222" s="43" t="s">
        <v>294</v>
      </c>
      <c r="G222" s="274"/>
    </row>
    <row r="223" spans="1:7" ht="12.75">
      <c r="A223" s="136" t="s">
        <v>423</v>
      </c>
      <c r="B223" s="137" t="s">
        <v>436</v>
      </c>
      <c r="C223" s="43">
        <v>0.115</v>
      </c>
      <c r="D223" s="19" t="s">
        <v>222</v>
      </c>
      <c r="E223" s="43" t="s">
        <v>319</v>
      </c>
      <c r="F223" s="43" t="s">
        <v>295</v>
      </c>
      <c r="G223" s="274"/>
    </row>
    <row r="224" spans="1:7" ht="12.75">
      <c r="A224" s="136" t="s">
        <v>437</v>
      </c>
      <c r="B224" s="137" t="s">
        <v>438</v>
      </c>
      <c r="C224" s="43">
        <v>0.32</v>
      </c>
      <c r="D224" s="19" t="s">
        <v>222</v>
      </c>
      <c r="E224" s="43" t="s">
        <v>428</v>
      </c>
      <c r="F224" s="43" t="s">
        <v>289</v>
      </c>
      <c r="G224" s="274"/>
    </row>
    <row r="225" spans="1:7" ht="12.75">
      <c r="A225" s="136" t="s">
        <v>437</v>
      </c>
      <c r="B225" s="137" t="s">
        <v>439</v>
      </c>
      <c r="C225" s="43">
        <v>0.32</v>
      </c>
      <c r="D225" s="19" t="s">
        <v>222</v>
      </c>
      <c r="E225" s="43" t="s">
        <v>428</v>
      </c>
      <c r="F225" s="43" t="s">
        <v>291</v>
      </c>
      <c r="G225" s="274"/>
    </row>
    <row r="226" spans="1:7" ht="12.75">
      <c r="A226" s="136" t="s">
        <v>437</v>
      </c>
      <c r="B226" s="137" t="s">
        <v>440</v>
      </c>
      <c r="C226" s="43">
        <v>0.075</v>
      </c>
      <c r="D226" s="19" t="s">
        <v>222</v>
      </c>
      <c r="E226" s="43" t="s">
        <v>312</v>
      </c>
      <c r="F226" s="43" t="s">
        <v>298</v>
      </c>
      <c r="G226" s="274"/>
    </row>
    <row r="227" spans="1:7" ht="12.75">
      <c r="A227" s="136" t="s">
        <v>437</v>
      </c>
      <c r="B227" s="137" t="s">
        <v>440</v>
      </c>
      <c r="C227" s="43">
        <v>0.075</v>
      </c>
      <c r="D227" s="19" t="s">
        <v>222</v>
      </c>
      <c r="E227" s="43" t="s">
        <v>312</v>
      </c>
      <c r="F227" s="43" t="s">
        <v>300</v>
      </c>
      <c r="G227" s="274"/>
    </row>
    <row r="228" spans="1:7" ht="12.75">
      <c r="A228" s="136" t="s">
        <v>437</v>
      </c>
      <c r="B228" s="137" t="s">
        <v>441</v>
      </c>
      <c r="C228" s="43">
        <v>0.157</v>
      </c>
      <c r="D228" s="19" t="s">
        <v>222</v>
      </c>
      <c r="E228" s="43" t="s">
        <v>240</v>
      </c>
      <c r="F228" s="43" t="s">
        <v>333</v>
      </c>
      <c r="G228" s="274"/>
    </row>
    <row r="229" spans="1:7" ht="12.75">
      <c r="A229" s="136" t="s">
        <v>437</v>
      </c>
      <c r="B229" s="137" t="s">
        <v>442</v>
      </c>
      <c r="C229" s="43">
        <v>0.157</v>
      </c>
      <c r="D229" s="19" t="s">
        <v>222</v>
      </c>
      <c r="E229" s="43" t="s">
        <v>240</v>
      </c>
      <c r="F229" s="43" t="s">
        <v>334</v>
      </c>
      <c r="G229" s="274"/>
    </row>
    <row r="230" spans="1:7" ht="12.75">
      <c r="A230" s="136" t="s">
        <v>437</v>
      </c>
      <c r="B230" s="137" t="s">
        <v>443</v>
      </c>
      <c r="C230" s="43">
        <v>0.157</v>
      </c>
      <c r="D230" s="19" t="s">
        <v>222</v>
      </c>
      <c r="E230" s="43" t="s">
        <v>240</v>
      </c>
      <c r="F230" s="43" t="s">
        <v>305</v>
      </c>
      <c r="G230" s="274"/>
    </row>
    <row r="231" spans="1:7" ht="12.75">
      <c r="A231" s="136" t="s">
        <v>437</v>
      </c>
      <c r="B231" s="137" t="s">
        <v>443</v>
      </c>
      <c r="C231" s="43">
        <v>0.157</v>
      </c>
      <c r="D231" s="19" t="s">
        <v>222</v>
      </c>
      <c r="E231" s="43" t="s">
        <v>240</v>
      </c>
      <c r="F231" s="43" t="s">
        <v>307</v>
      </c>
      <c r="G231" s="274"/>
    </row>
    <row r="232" spans="1:7" ht="12.75">
      <c r="A232" s="136" t="s">
        <v>437</v>
      </c>
      <c r="B232" s="137" t="s">
        <v>444</v>
      </c>
      <c r="C232" s="19">
        <v>0.08</v>
      </c>
      <c r="D232" s="19" t="s">
        <v>222</v>
      </c>
      <c r="E232" s="19" t="s">
        <v>312</v>
      </c>
      <c r="F232" s="19" t="s">
        <v>347</v>
      </c>
      <c r="G232" s="274"/>
    </row>
    <row r="233" spans="1:7" ht="13.5" thickBot="1">
      <c r="A233" s="138" t="s">
        <v>437</v>
      </c>
      <c r="B233" s="139" t="s">
        <v>445</v>
      </c>
      <c r="C233" s="54">
        <v>0.08</v>
      </c>
      <c r="D233" s="54" t="s">
        <v>222</v>
      </c>
      <c r="E233" s="54" t="s">
        <v>312</v>
      </c>
      <c r="F233" s="54" t="s">
        <v>349</v>
      </c>
      <c r="G233" s="275"/>
    </row>
    <row r="234" spans="1:6" ht="12.75">
      <c r="A234" s="140" t="s">
        <v>446</v>
      </c>
      <c r="B234" s="141"/>
      <c r="C234" s="142">
        <f>SUM(C3:C233)</f>
        <v>24.340999999999976</v>
      </c>
      <c r="D234" s="141"/>
      <c r="E234" s="141"/>
      <c r="F234" s="141"/>
    </row>
    <row r="236" ht="13.5" thickBot="1">
      <c r="B236" s="143" t="s">
        <v>181</v>
      </c>
    </row>
    <row r="237" spans="1:6" ht="12.75">
      <c r="A237" s="144" t="s">
        <v>181</v>
      </c>
      <c r="B237" s="145" t="s">
        <v>447</v>
      </c>
      <c r="C237" s="60">
        <v>0.4</v>
      </c>
      <c r="D237" s="60" t="s">
        <v>448</v>
      </c>
      <c r="E237" s="146" t="s">
        <v>428</v>
      </c>
      <c r="F237" s="268" t="s">
        <v>449</v>
      </c>
    </row>
    <row r="238" spans="1:6" ht="12.75">
      <c r="A238" s="147" t="s">
        <v>181</v>
      </c>
      <c r="B238" s="148" t="s">
        <v>447</v>
      </c>
      <c r="C238" s="19">
        <v>0.4</v>
      </c>
      <c r="D238" s="19" t="s">
        <v>448</v>
      </c>
      <c r="E238" s="149" t="s">
        <v>428</v>
      </c>
      <c r="F238" s="269"/>
    </row>
    <row r="239" spans="1:6" ht="12.75">
      <c r="A239" s="147" t="s">
        <v>181</v>
      </c>
      <c r="B239" s="148" t="s">
        <v>450</v>
      </c>
      <c r="C239" s="43">
        <v>0.06</v>
      </c>
      <c r="D239" s="19" t="s">
        <v>448</v>
      </c>
      <c r="E239" s="149" t="s">
        <v>234</v>
      </c>
      <c r="F239" s="269"/>
    </row>
    <row r="240" spans="1:6" ht="12.75">
      <c r="A240" s="147" t="s">
        <v>181</v>
      </c>
      <c r="B240" s="148" t="s">
        <v>450</v>
      </c>
      <c r="C240" s="43">
        <v>0.06</v>
      </c>
      <c r="D240" s="19" t="s">
        <v>448</v>
      </c>
      <c r="E240" s="149" t="s">
        <v>234</v>
      </c>
      <c r="F240" s="269"/>
    </row>
    <row r="241" spans="1:6" ht="12.75">
      <c r="A241" s="147" t="s">
        <v>181</v>
      </c>
      <c r="B241" s="148" t="s">
        <v>451</v>
      </c>
      <c r="C241" s="19">
        <v>0.125</v>
      </c>
      <c r="D241" s="19" t="s">
        <v>448</v>
      </c>
      <c r="E241" s="149" t="s">
        <v>223</v>
      </c>
      <c r="F241" s="269"/>
    </row>
    <row r="242" spans="1:6" ht="12.75">
      <c r="A242" s="147" t="s">
        <v>181</v>
      </c>
      <c r="B242" s="148" t="s">
        <v>451</v>
      </c>
      <c r="C242" s="19">
        <v>0.125</v>
      </c>
      <c r="D242" s="19" t="s">
        <v>448</v>
      </c>
      <c r="E242" s="149" t="s">
        <v>223</v>
      </c>
      <c r="F242" s="269"/>
    </row>
    <row r="243" spans="1:6" ht="12.75">
      <c r="A243" s="147" t="s">
        <v>181</v>
      </c>
      <c r="B243" s="148" t="s">
        <v>452</v>
      </c>
      <c r="C243" s="19">
        <v>0.125</v>
      </c>
      <c r="D243" s="19" t="s">
        <v>448</v>
      </c>
      <c r="E243" s="149" t="s">
        <v>223</v>
      </c>
      <c r="F243" s="269"/>
    </row>
    <row r="244" spans="1:6" ht="12.75">
      <c r="A244" s="147" t="s">
        <v>181</v>
      </c>
      <c r="B244" s="148" t="s">
        <v>452</v>
      </c>
      <c r="C244" s="19">
        <v>0.125</v>
      </c>
      <c r="D244" s="19" t="s">
        <v>448</v>
      </c>
      <c r="E244" s="149" t="s">
        <v>223</v>
      </c>
      <c r="F244" s="269"/>
    </row>
    <row r="245" spans="1:6" ht="12.75">
      <c r="A245" s="147" t="s">
        <v>181</v>
      </c>
      <c r="B245" s="148" t="s">
        <v>453</v>
      </c>
      <c r="C245" s="19">
        <v>0.055</v>
      </c>
      <c r="D245" s="19" t="s">
        <v>448</v>
      </c>
      <c r="E245" s="149" t="s">
        <v>234</v>
      </c>
      <c r="F245" s="269"/>
    </row>
    <row r="246" spans="1:6" ht="12.75">
      <c r="A246" s="147" t="s">
        <v>181</v>
      </c>
      <c r="B246" s="148" t="s">
        <v>453</v>
      </c>
      <c r="C246" s="19">
        <v>0.055</v>
      </c>
      <c r="D246" s="19" t="s">
        <v>448</v>
      </c>
      <c r="E246" s="149" t="s">
        <v>234</v>
      </c>
      <c r="F246" s="269"/>
    </row>
    <row r="247" spans="1:6" ht="12.75">
      <c r="A247" s="147" t="s">
        <v>181</v>
      </c>
      <c r="B247" s="148" t="s">
        <v>454</v>
      </c>
      <c r="C247" s="19">
        <v>0.16</v>
      </c>
      <c r="D247" s="19" t="s">
        <v>448</v>
      </c>
      <c r="E247" s="149" t="s">
        <v>223</v>
      </c>
      <c r="F247" s="269"/>
    </row>
    <row r="248" spans="1:6" ht="12.75">
      <c r="A248" s="147" t="s">
        <v>181</v>
      </c>
      <c r="B248" s="148" t="s">
        <v>454</v>
      </c>
      <c r="C248" s="19">
        <v>0.16</v>
      </c>
      <c r="D248" s="19" t="s">
        <v>448</v>
      </c>
      <c r="E248" s="149" t="s">
        <v>223</v>
      </c>
      <c r="F248" s="269"/>
    </row>
    <row r="249" spans="1:6" ht="12.75">
      <c r="A249" s="147" t="s">
        <v>181</v>
      </c>
      <c r="B249" s="148" t="s">
        <v>455</v>
      </c>
      <c r="C249" s="19">
        <v>0.16</v>
      </c>
      <c r="D249" s="19" t="s">
        <v>448</v>
      </c>
      <c r="E249" s="149" t="s">
        <v>223</v>
      </c>
      <c r="F249" s="269"/>
    </row>
    <row r="250" spans="1:6" ht="12.75">
      <c r="A250" s="147" t="s">
        <v>181</v>
      </c>
      <c r="B250" s="148" t="s">
        <v>455</v>
      </c>
      <c r="C250" s="19">
        <v>0.16</v>
      </c>
      <c r="D250" s="19" t="s">
        <v>448</v>
      </c>
      <c r="E250" s="149" t="s">
        <v>223</v>
      </c>
      <c r="F250" s="269"/>
    </row>
    <row r="251" spans="1:6" ht="12.75">
      <c r="A251" s="147" t="s">
        <v>181</v>
      </c>
      <c r="B251" s="148" t="s">
        <v>456</v>
      </c>
      <c r="C251" s="19">
        <v>0.155</v>
      </c>
      <c r="D251" s="19" t="s">
        <v>448</v>
      </c>
      <c r="E251" s="149" t="s">
        <v>234</v>
      </c>
      <c r="F251" s="269"/>
    </row>
    <row r="252" spans="1:6" ht="12.75">
      <c r="A252" s="147" t="s">
        <v>181</v>
      </c>
      <c r="B252" s="148" t="s">
        <v>456</v>
      </c>
      <c r="C252" s="19">
        <v>0.155</v>
      </c>
      <c r="D252" s="19" t="s">
        <v>448</v>
      </c>
      <c r="E252" s="149" t="s">
        <v>234</v>
      </c>
      <c r="F252" s="269"/>
    </row>
    <row r="253" spans="1:6" ht="12.75">
      <c r="A253" s="147" t="s">
        <v>181</v>
      </c>
      <c r="B253" s="148" t="s">
        <v>457</v>
      </c>
      <c r="C253" s="19">
        <v>0.82</v>
      </c>
      <c r="D253" s="19" t="s">
        <v>448</v>
      </c>
      <c r="E253" s="149" t="s">
        <v>428</v>
      </c>
      <c r="F253" s="269"/>
    </row>
    <row r="254" spans="1:6" ht="12.75">
      <c r="A254" s="147" t="s">
        <v>181</v>
      </c>
      <c r="B254" s="148" t="s">
        <v>457</v>
      </c>
      <c r="C254" s="19">
        <v>0.82</v>
      </c>
      <c r="D254" s="19" t="s">
        <v>448</v>
      </c>
      <c r="E254" s="149" t="s">
        <v>428</v>
      </c>
      <c r="F254" s="269"/>
    </row>
    <row r="255" spans="1:6" ht="12.75">
      <c r="A255" s="147" t="s">
        <v>181</v>
      </c>
      <c r="B255" s="150" t="s">
        <v>458</v>
      </c>
      <c r="C255" s="19">
        <v>0.205</v>
      </c>
      <c r="D255" s="19" t="s">
        <v>448</v>
      </c>
      <c r="E255" s="149" t="s">
        <v>223</v>
      </c>
      <c r="F255" s="269"/>
    </row>
    <row r="256" spans="1:6" ht="12.75">
      <c r="A256" s="147" t="s">
        <v>181</v>
      </c>
      <c r="B256" s="150" t="s">
        <v>458</v>
      </c>
      <c r="C256" s="19">
        <v>0.205</v>
      </c>
      <c r="D256" s="19" t="s">
        <v>448</v>
      </c>
      <c r="E256" s="149" t="s">
        <v>223</v>
      </c>
      <c r="F256" s="269"/>
    </row>
    <row r="257" spans="1:6" ht="12.75">
      <c r="A257" s="147" t="s">
        <v>181</v>
      </c>
      <c r="B257" s="148" t="s">
        <v>459</v>
      </c>
      <c r="C257" s="19">
        <v>0.41</v>
      </c>
      <c r="D257" s="19" t="s">
        <v>448</v>
      </c>
      <c r="E257" s="149" t="s">
        <v>428</v>
      </c>
      <c r="F257" s="269"/>
    </row>
    <row r="258" spans="1:6" ht="12.75">
      <c r="A258" s="147" t="s">
        <v>181</v>
      </c>
      <c r="B258" s="148" t="s">
        <v>459</v>
      </c>
      <c r="C258" s="19">
        <v>0.41</v>
      </c>
      <c r="D258" s="19" t="s">
        <v>448</v>
      </c>
      <c r="E258" s="149" t="s">
        <v>428</v>
      </c>
      <c r="F258" s="269"/>
    </row>
    <row r="259" spans="1:6" ht="12.75">
      <c r="A259" s="147" t="s">
        <v>181</v>
      </c>
      <c r="B259" s="148" t="s">
        <v>460</v>
      </c>
      <c r="C259" s="19">
        <v>0.045</v>
      </c>
      <c r="D259" s="19" t="s">
        <v>448</v>
      </c>
      <c r="E259" s="149" t="s">
        <v>240</v>
      </c>
      <c r="F259" s="269"/>
    </row>
    <row r="260" spans="1:6" ht="12.75">
      <c r="A260" s="147" t="s">
        <v>181</v>
      </c>
      <c r="B260" s="148" t="s">
        <v>460</v>
      </c>
      <c r="C260" s="19">
        <v>0.045</v>
      </c>
      <c r="D260" s="19" t="s">
        <v>448</v>
      </c>
      <c r="E260" s="149" t="s">
        <v>240</v>
      </c>
      <c r="F260" s="269"/>
    </row>
    <row r="261" spans="1:6" ht="12.75">
      <c r="A261" s="147" t="s">
        <v>181</v>
      </c>
      <c r="B261" s="148" t="s">
        <v>461</v>
      </c>
      <c r="C261" s="19">
        <v>0.045</v>
      </c>
      <c r="D261" s="19" t="s">
        <v>448</v>
      </c>
      <c r="E261" s="149" t="s">
        <v>319</v>
      </c>
      <c r="F261" s="269"/>
    </row>
    <row r="262" spans="1:6" ht="12.75">
      <c r="A262" s="147" t="s">
        <v>181</v>
      </c>
      <c r="B262" s="148" t="s">
        <v>461</v>
      </c>
      <c r="C262" s="19">
        <v>0.045</v>
      </c>
      <c r="D262" s="19" t="s">
        <v>448</v>
      </c>
      <c r="E262" s="149" t="s">
        <v>319</v>
      </c>
      <c r="F262" s="269"/>
    </row>
    <row r="263" spans="1:6" ht="12.75">
      <c r="A263" s="147" t="s">
        <v>181</v>
      </c>
      <c r="B263" s="148" t="s">
        <v>462</v>
      </c>
      <c r="C263" s="43">
        <v>0.085</v>
      </c>
      <c r="D263" s="19" t="s">
        <v>448</v>
      </c>
      <c r="E263" s="149" t="s">
        <v>234</v>
      </c>
      <c r="F263" s="269"/>
    </row>
    <row r="264" spans="1:6" ht="13.5" thickBot="1">
      <c r="A264" s="151" t="s">
        <v>181</v>
      </c>
      <c r="B264" s="152" t="s">
        <v>462</v>
      </c>
      <c r="C264" s="93">
        <v>0.085</v>
      </c>
      <c r="D264" s="54" t="s">
        <v>448</v>
      </c>
      <c r="E264" s="153" t="s">
        <v>234</v>
      </c>
      <c r="F264" s="270"/>
    </row>
    <row r="265" spans="1:3" ht="12.75">
      <c r="A265" s="143" t="s">
        <v>463</v>
      </c>
      <c r="C265" s="12">
        <f>SUM(C237:C264)</f>
        <v>5.699999999999999</v>
      </c>
    </row>
    <row r="266" ht="13.5" thickBot="1">
      <c r="B266" s="141" t="s">
        <v>464</v>
      </c>
    </row>
    <row r="267" spans="1:6" ht="12.75">
      <c r="A267" s="154" t="s">
        <v>465</v>
      </c>
      <c r="B267" s="155" t="s">
        <v>466</v>
      </c>
      <c r="C267" s="156">
        <v>0.13</v>
      </c>
      <c r="D267" s="60" t="s">
        <v>448</v>
      </c>
      <c r="E267" s="157" t="s">
        <v>319</v>
      </c>
      <c r="F267" s="268" t="s">
        <v>467</v>
      </c>
    </row>
    <row r="268" spans="1:6" ht="12.75">
      <c r="A268" s="158" t="s">
        <v>465</v>
      </c>
      <c r="B268" s="159" t="s">
        <v>468</v>
      </c>
      <c r="C268" s="160">
        <v>0.13</v>
      </c>
      <c r="D268" s="19" t="s">
        <v>448</v>
      </c>
      <c r="E268" s="161" t="s">
        <v>319</v>
      </c>
      <c r="F268" s="269"/>
    </row>
    <row r="269" spans="1:6" ht="12.75">
      <c r="A269" s="158" t="s">
        <v>465</v>
      </c>
      <c r="B269" s="159" t="s">
        <v>350</v>
      </c>
      <c r="C269" s="160">
        <v>0.13</v>
      </c>
      <c r="D269" s="19" t="s">
        <v>448</v>
      </c>
      <c r="E269" s="161" t="s">
        <v>240</v>
      </c>
      <c r="F269" s="269"/>
    </row>
    <row r="270" spans="1:6" ht="12.75">
      <c r="A270" s="158" t="s">
        <v>465</v>
      </c>
      <c r="B270" s="159" t="s">
        <v>350</v>
      </c>
      <c r="C270" s="160">
        <v>0.13</v>
      </c>
      <c r="D270" s="19" t="s">
        <v>448</v>
      </c>
      <c r="E270" s="161" t="s">
        <v>240</v>
      </c>
      <c r="F270" s="269"/>
    </row>
    <row r="271" spans="1:6" ht="12.75">
      <c r="A271" s="158" t="s">
        <v>465</v>
      </c>
      <c r="B271" s="159" t="s">
        <v>469</v>
      </c>
      <c r="C271" s="160">
        <v>0.13</v>
      </c>
      <c r="D271" s="19" t="s">
        <v>448</v>
      </c>
      <c r="E271" s="161" t="s">
        <v>240</v>
      </c>
      <c r="F271" s="269"/>
    </row>
    <row r="272" spans="1:6" ht="12.75">
      <c r="A272" s="158" t="s">
        <v>465</v>
      </c>
      <c r="B272" s="159" t="s">
        <v>470</v>
      </c>
      <c r="C272" s="160">
        <v>0.13</v>
      </c>
      <c r="D272" s="19" t="s">
        <v>448</v>
      </c>
      <c r="E272" s="161" t="s">
        <v>240</v>
      </c>
      <c r="F272" s="269"/>
    </row>
    <row r="273" spans="1:6" ht="12.75">
      <c r="A273" s="158" t="s">
        <v>471</v>
      </c>
      <c r="B273" s="159" t="s">
        <v>472</v>
      </c>
      <c r="C273" s="160">
        <v>0.17</v>
      </c>
      <c r="D273" s="19" t="s">
        <v>448</v>
      </c>
      <c r="E273" s="162" t="s">
        <v>229</v>
      </c>
      <c r="F273" s="269"/>
    </row>
    <row r="274" spans="1:6" ht="12.75">
      <c r="A274" s="158" t="s">
        <v>471</v>
      </c>
      <c r="B274" s="159" t="s">
        <v>473</v>
      </c>
      <c r="C274" s="160">
        <v>0.17</v>
      </c>
      <c r="D274" s="19" t="s">
        <v>448</v>
      </c>
      <c r="E274" s="162" t="s">
        <v>229</v>
      </c>
      <c r="F274" s="269"/>
    </row>
    <row r="275" spans="1:6" ht="12.75">
      <c r="A275" s="158" t="s">
        <v>471</v>
      </c>
      <c r="B275" s="159" t="s">
        <v>474</v>
      </c>
      <c r="C275" s="160">
        <v>0.085</v>
      </c>
      <c r="D275" s="19" t="s">
        <v>448</v>
      </c>
      <c r="E275" s="162" t="s">
        <v>240</v>
      </c>
      <c r="F275" s="269"/>
    </row>
    <row r="276" spans="1:6" ht="12.75">
      <c r="A276" s="158" t="s">
        <v>471</v>
      </c>
      <c r="B276" s="159" t="s">
        <v>475</v>
      </c>
      <c r="C276" s="160">
        <v>0.085</v>
      </c>
      <c r="D276" s="19" t="s">
        <v>448</v>
      </c>
      <c r="E276" s="162" t="s">
        <v>240</v>
      </c>
      <c r="F276" s="269"/>
    </row>
    <row r="277" spans="1:6" ht="12.75">
      <c r="A277" s="158" t="s">
        <v>476</v>
      </c>
      <c r="B277" s="159" t="s">
        <v>477</v>
      </c>
      <c r="C277" s="163">
        <v>0.01</v>
      </c>
      <c r="D277" s="19" t="s">
        <v>448</v>
      </c>
      <c r="E277" s="161" t="s">
        <v>339</v>
      </c>
      <c r="F277" s="269"/>
    </row>
    <row r="278" spans="1:6" ht="12.75">
      <c r="A278" s="158" t="s">
        <v>476</v>
      </c>
      <c r="B278" s="159" t="s">
        <v>478</v>
      </c>
      <c r="C278" s="163">
        <v>0.01</v>
      </c>
      <c r="D278" s="19" t="s">
        <v>448</v>
      </c>
      <c r="E278" s="161" t="s">
        <v>339</v>
      </c>
      <c r="F278" s="269"/>
    </row>
    <row r="279" spans="1:6" ht="12.75">
      <c r="A279" s="158" t="s">
        <v>476</v>
      </c>
      <c r="B279" s="159" t="s">
        <v>479</v>
      </c>
      <c r="C279" s="163">
        <v>0.01</v>
      </c>
      <c r="D279" s="19" t="s">
        <v>448</v>
      </c>
      <c r="E279" s="161" t="s">
        <v>339</v>
      </c>
      <c r="F279" s="269"/>
    </row>
    <row r="280" spans="1:6" ht="22.5">
      <c r="A280" s="158" t="s">
        <v>476</v>
      </c>
      <c r="B280" s="159" t="s">
        <v>480</v>
      </c>
      <c r="C280" s="163">
        <v>0.1</v>
      </c>
      <c r="D280" s="19" t="s">
        <v>448</v>
      </c>
      <c r="E280" s="161" t="s">
        <v>234</v>
      </c>
      <c r="F280" s="269"/>
    </row>
    <row r="281" spans="1:6" ht="22.5">
      <c r="A281" s="158" t="s">
        <v>476</v>
      </c>
      <c r="B281" s="159" t="s">
        <v>481</v>
      </c>
      <c r="C281" s="163">
        <v>0.1</v>
      </c>
      <c r="D281" s="19" t="s">
        <v>448</v>
      </c>
      <c r="E281" s="161" t="s">
        <v>234</v>
      </c>
      <c r="F281" s="269"/>
    </row>
    <row r="282" spans="1:6" ht="12.75">
      <c r="A282" s="158" t="s">
        <v>482</v>
      </c>
      <c r="B282" s="159" t="s">
        <v>472</v>
      </c>
      <c r="C282" s="160">
        <v>0.16</v>
      </c>
      <c r="D282" s="19" t="s">
        <v>448</v>
      </c>
      <c r="E282" s="162" t="s">
        <v>229</v>
      </c>
      <c r="F282" s="269"/>
    </row>
    <row r="283" spans="1:6" ht="12.75">
      <c r="A283" s="158" t="s">
        <v>482</v>
      </c>
      <c r="B283" s="159" t="s">
        <v>473</v>
      </c>
      <c r="C283" s="160">
        <v>0.16</v>
      </c>
      <c r="D283" s="19" t="s">
        <v>448</v>
      </c>
      <c r="E283" s="162" t="s">
        <v>229</v>
      </c>
      <c r="F283" s="269"/>
    </row>
    <row r="284" spans="1:6" ht="12.75">
      <c r="A284" s="158" t="s">
        <v>482</v>
      </c>
      <c r="B284" s="159" t="s">
        <v>350</v>
      </c>
      <c r="C284" s="160">
        <v>0.08</v>
      </c>
      <c r="D284" s="19" t="s">
        <v>448</v>
      </c>
      <c r="E284" s="162" t="s">
        <v>237</v>
      </c>
      <c r="F284" s="269"/>
    </row>
    <row r="285" spans="1:6" ht="12.75">
      <c r="A285" s="158" t="s">
        <v>482</v>
      </c>
      <c r="B285" s="159" t="s">
        <v>483</v>
      </c>
      <c r="C285" s="160">
        <v>0.08</v>
      </c>
      <c r="D285" s="19" t="s">
        <v>448</v>
      </c>
      <c r="E285" s="161" t="s">
        <v>240</v>
      </c>
      <c r="F285" s="269"/>
    </row>
    <row r="286" spans="1:6" ht="13.5" thickBot="1">
      <c r="A286" s="164" t="s">
        <v>482</v>
      </c>
      <c r="B286" s="165" t="s">
        <v>484</v>
      </c>
      <c r="C286" s="166">
        <v>0.08</v>
      </c>
      <c r="D286" s="54" t="s">
        <v>448</v>
      </c>
      <c r="E286" s="167" t="s">
        <v>240</v>
      </c>
      <c r="F286" s="270"/>
    </row>
    <row r="287" spans="1:3" ht="12.75">
      <c r="A287" s="168" t="s">
        <v>485</v>
      </c>
      <c r="C287" s="13">
        <f>SUM(C268:C286)</f>
        <v>1.9500000000000004</v>
      </c>
    </row>
    <row r="289" ht="13.5" thickBot="1">
      <c r="A289" s="11" t="s">
        <v>486</v>
      </c>
    </row>
    <row r="290" spans="1:7" ht="12.75">
      <c r="A290" s="271" t="s">
        <v>487</v>
      </c>
      <c r="B290" s="169" t="s">
        <v>472</v>
      </c>
      <c r="C290" s="170">
        <v>0.22</v>
      </c>
      <c r="D290" s="60" t="s">
        <v>488</v>
      </c>
      <c r="E290" s="170" t="s">
        <v>489</v>
      </c>
      <c r="F290" s="171" t="s">
        <v>115</v>
      </c>
      <c r="G290" s="309" t="s">
        <v>490</v>
      </c>
    </row>
    <row r="291" spans="1:7" ht="12.75">
      <c r="A291" s="272"/>
      <c r="B291" s="172" t="s">
        <v>473</v>
      </c>
      <c r="C291" s="173">
        <v>0.22</v>
      </c>
      <c r="D291" s="19" t="s">
        <v>488</v>
      </c>
      <c r="E291" s="173" t="s">
        <v>489</v>
      </c>
      <c r="F291" s="174" t="s">
        <v>116</v>
      </c>
      <c r="G291" s="310"/>
    </row>
    <row r="292" spans="1:7" ht="12.75">
      <c r="A292" s="266"/>
      <c r="B292" s="172" t="s">
        <v>350</v>
      </c>
      <c r="C292" s="173">
        <v>0.22</v>
      </c>
      <c r="D292" s="19" t="s">
        <v>488</v>
      </c>
      <c r="E292" s="173" t="s">
        <v>489</v>
      </c>
      <c r="F292" s="174"/>
      <c r="G292" s="310"/>
    </row>
    <row r="293" spans="1:7" ht="12.75">
      <c r="A293" s="312" t="s">
        <v>491</v>
      </c>
      <c r="B293" s="172" t="s">
        <v>472</v>
      </c>
      <c r="C293" s="173">
        <v>0.175</v>
      </c>
      <c r="D293" s="19" t="s">
        <v>488</v>
      </c>
      <c r="E293" s="173" t="s">
        <v>492</v>
      </c>
      <c r="F293" s="174" t="s">
        <v>117</v>
      </c>
      <c r="G293" s="310"/>
    </row>
    <row r="294" spans="1:7" ht="12.75">
      <c r="A294" s="272"/>
      <c r="B294" s="172" t="s">
        <v>473</v>
      </c>
      <c r="C294" s="173">
        <v>0.175</v>
      </c>
      <c r="D294" s="19" t="s">
        <v>488</v>
      </c>
      <c r="E294" s="173" t="s">
        <v>489</v>
      </c>
      <c r="F294" s="174" t="s">
        <v>118</v>
      </c>
      <c r="G294" s="310"/>
    </row>
    <row r="295" spans="1:7" ht="12.75">
      <c r="A295" s="266"/>
      <c r="B295" s="172" t="s">
        <v>350</v>
      </c>
      <c r="C295" s="173">
        <v>0.175</v>
      </c>
      <c r="D295" s="19" t="s">
        <v>488</v>
      </c>
      <c r="E295" s="173" t="s">
        <v>489</v>
      </c>
      <c r="F295" s="174"/>
      <c r="G295" s="310"/>
    </row>
    <row r="296" spans="1:7" ht="12.75">
      <c r="A296" s="312" t="s">
        <v>493</v>
      </c>
      <c r="B296" s="172" t="s">
        <v>472</v>
      </c>
      <c r="C296" s="173">
        <v>0.13</v>
      </c>
      <c r="D296" s="19" t="s">
        <v>488</v>
      </c>
      <c r="E296" s="173" t="s">
        <v>489</v>
      </c>
      <c r="F296" s="174" t="s">
        <v>121</v>
      </c>
      <c r="G296" s="310"/>
    </row>
    <row r="297" spans="1:7" ht="12.75">
      <c r="A297" s="272"/>
      <c r="B297" s="172" t="s">
        <v>473</v>
      </c>
      <c r="C297" s="173">
        <v>0.13</v>
      </c>
      <c r="D297" s="19" t="s">
        <v>488</v>
      </c>
      <c r="E297" s="173" t="s">
        <v>489</v>
      </c>
      <c r="F297" s="174" t="s">
        <v>122</v>
      </c>
      <c r="G297" s="310"/>
    </row>
    <row r="298" spans="1:7" ht="12.75">
      <c r="A298" s="266"/>
      <c r="B298" s="172" t="s">
        <v>350</v>
      </c>
      <c r="C298" s="173">
        <v>0.13</v>
      </c>
      <c r="D298" s="19" t="s">
        <v>488</v>
      </c>
      <c r="E298" s="173" t="s">
        <v>489</v>
      </c>
      <c r="F298" s="174"/>
      <c r="G298" s="310"/>
    </row>
    <row r="299" spans="1:7" ht="12.75">
      <c r="A299" s="312" t="s">
        <v>494</v>
      </c>
      <c r="B299" s="172" t="s">
        <v>472</v>
      </c>
      <c r="C299" s="173">
        <v>0.08</v>
      </c>
      <c r="D299" s="19" t="s">
        <v>488</v>
      </c>
      <c r="E299" s="173" t="s">
        <v>489</v>
      </c>
      <c r="F299" s="174" t="s">
        <v>119</v>
      </c>
      <c r="G299" s="310"/>
    </row>
    <row r="300" spans="1:7" ht="12.75">
      <c r="A300" s="272"/>
      <c r="B300" s="172" t="s">
        <v>473</v>
      </c>
      <c r="C300" s="173">
        <v>0.08</v>
      </c>
      <c r="D300" s="19" t="s">
        <v>488</v>
      </c>
      <c r="E300" s="173" t="s">
        <v>489</v>
      </c>
      <c r="F300" s="174" t="s">
        <v>120</v>
      </c>
      <c r="G300" s="310"/>
    </row>
    <row r="301" spans="1:7" ht="12.75">
      <c r="A301" s="266"/>
      <c r="B301" s="172" t="s">
        <v>350</v>
      </c>
      <c r="C301" s="173">
        <v>0.08</v>
      </c>
      <c r="D301" s="19" t="s">
        <v>488</v>
      </c>
      <c r="E301" s="173" t="s">
        <v>489</v>
      </c>
      <c r="F301" s="174"/>
      <c r="G301" s="310"/>
    </row>
    <row r="302" spans="1:7" ht="12.75">
      <c r="A302" s="312" t="s">
        <v>495</v>
      </c>
      <c r="B302" s="172" t="s">
        <v>472</v>
      </c>
      <c r="C302" s="173">
        <v>0.045</v>
      </c>
      <c r="D302" s="19" t="s">
        <v>488</v>
      </c>
      <c r="E302" s="173" t="s">
        <v>489</v>
      </c>
      <c r="F302" s="174" t="s">
        <v>496</v>
      </c>
      <c r="G302" s="310"/>
    </row>
    <row r="303" spans="1:7" ht="12.75">
      <c r="A303" s="272"/>
      <c r="B303" s="172" t="s">
        <v>473</v>
      </c>
      <c r="C303" s="173">
        <v>0.045</v>
      </c>
      <c r="D303" s="19" t="s">
        <v>488</v>
      </c>
      <c r="E303" s="173" t="s">
        <v>489</v>
      </c>
      <c r="F303" s="174" t="s">
        <v>497</v>
      </c>
      <c r="G303" s="310"/>
    </row>
    <row r="304" spans="1:7" ht="12.75">
      <c r="A304" s="266"/>
      <c r="B304" s="172" t="s">
        <v>350</v>
      </c>
      <c r="C304" s="173">
        <v>0.045</v>
      </c>
      <c r="D304" s="19" t="s">
        <v>488</v>
      </c>
      <c r="E304" s="173" t="s">
        <v>489</v>
      </c>
      <c r="F304" s="174"/>
      <c r="G304" s="310"/>
    </row>
    <row r="305" spans="1:7" ht="12.75">
      <c r="A305" s="312" t="s">
        <v>498</v>
      </c>
      <c r="B305" s="172" t="s">
        <v>472</v>
      </c>
      <c r="C305" s="173">
        <v>0.09</v>
      </c>
      <c r="D305" s="19" t="s">
        <v>488</v>
      </c>
      <c r="E305" s="173" t="s">
        <v>492</v>
      </c>
      <c r="F305" s="174" t="s">
        <v>499</v>
      </c>
      <c r="G305" s="310"/>
    </row>
    <row r="306" spans="1:7" ht="12.75">
      <c r="A306" s="272"/>
      <c r="B306" s="172" t="s">
        <v>473</v>
      </c>
      <c r="C306" s="173">
        <v>0.09</v>
      </c>
      <c r="D306" s="19" t="s">
        <v>488</v>
      </c>
      <c r="E306" s="173" t="s">
        <v>489</v>
      </c>
      <c r="F306" s="174" t="s">
        <v>500</v>
      </c>
      <c r="G306" s="310"/>
    </row>
    <row r="307" spans="1:7" ht="12.75">
      <c r="A307" s="266"/>
      <c r="B307" s="172" t="s">
        <v>350</v>
      </c>
      <c r="C307" s="173">
        <v>0.09</v>
      </c>
      <c r="D307" s="19" t="s">
        <v>488</v>
      </c>
      <c r="E307" s="173" t="s">
        <v>489</v>
      </c>
      <c r="F307" s="174"/>
      <c r="G307" s="310"/>
    </row>
    <row r="308" spans="1:7" ht="12.75">
      <c r="A308" s="312" t="s">
        <v>501</v>
      </c>
      <c r="B308" s="172" t="s">
        <v>472</v>
      </c>
      <c r="C308" s="173">
        <v>0.14</v>
      </c>
      <c r="D308" s="19" t="s">
        <v>488</v>
      </c>
      <c r="E308" s="173" t="s">
        <v>489</v>
      </c>
      <c r="F308" s="174" t="s">
        <v>502</v>
      </c>
      <c r="G308" s="310"/>
    </row>
    <row r="309" spans="1:7" ht="12.75">
      <c r="A309" s="272"/>
      <c r="B309" s="172" t="s">
        <v>473</v>
      </c>
      <c r="C309" s="173">
        <v>0.14</v>
      </c>
      <c r="D309" s="19" t="s">
        <v>488</v>
      </c>
      <c r="E309" s="173" t="s">
        <v>489</v>
      </c>
      <c r="F309" s="174" t="s">
        <v>503</v>
      </c>
      <c r="G309" s="310"/>
    </row>
    <row r="310" spans="1:7" ht="12.75">
      <c r="A310" s="272"/>
      <c r="B310" s="175" t="s">
        <v>350</v>
      </c>
      <c r="C310" s="173">
        <v>0.14</v>
      </c>
      <c r="D310" s="19" t="s">
        <v>488</v>
      </c>
      <c r="E310" s="173" t="s">
        <v>489</v>
      </c>
      <c r="F310" s="176"/>
      <c r="G310" s="310"/>
    </row>
    <row r="311" spans="1:7" ht="12.75">
      <c r="A311" s="177" t="s">
        <v>504</v>
      </c>
      <c r="B311" s="175"/>
      <c r="C311" s="173">
        <v>0.18</v>
      </c>
      <c r="D311" s="19" t="s">
        <v>488</v>
      </c>
      <c r="E311" s="173" t="s">
        <v>505</v>
      </c>
      <c r="F311" s="176" t="s">
        <v>506</v>
      </c>
      <c r="G311" s="310"/>
    </row>
    <row r="312" spans="1:7" ht="12.75">
      <c r="A312" s="178" t="s">
        <v>507</v>
      </c>
      <c r="B312" s="179"/>
      <c r="C312" s="180">
        <v>0.125</v>
      </c>
      <c r="D312" s="19" t="s">
        <v>488</v>
      </c>
      <c r="E312" s="173" t="s">
        <v>508</v>
      </c>
      <c r="F312" s="176" t="s">
        <v>506</v>
      </c>
      <c r="G312" s="310"/>
    </row>
    <row r="313" spans="1:7" ht="12.75">
      <c r="A313" s="181" t="s">
        <v>509</v>
      </c>
      <c r="B313" s="182" t="s">
        <v>472</v>
      </c>
      <c r="C313" s="173">
        <v>0.075</v>
      </c>
      <c r="D313" s="19" t="s">
        <v>488</v>
      </c>
      <c r="E313" s="173" t="s">
        <v>508</v>
      </c>
      <c r="F313" s="183" t="s">
        <v>510</v>
      </c>
      <c r="G313" s="310"/>
    </row>
    <row r="314" spans="1:7" ht="12.75">
      <c r="A314" s="178"/>
      <c r="B314" s="179" t="s">
        <v>473</v>
      </c>
      <c r="C314" s="173">
        <v>0.075</v>
      </c>
      <c r="D314" s="19" t="s">
        <v>488</v>
      </c>
      <c r="E314" s="173" t="s">
        <v>508</v>
      </c>
      <c r="F314" s="176" t="s">
        <v>511</v>
      </c>
      <c r="G314" s="310"/>
    </row>
    <row r="315" spans="1:7" ht="12.75">
      <c r="A315" s="181" t="s">
        <v>512</v>
      </c>
      <c r="B315" s="182" t="s">
        <v>472</v>
      </c>
      <c r="C315" s="173">
        <v>0.24</v>
      </c>
      <c r="D315" s="19" t="s">
        <v>488</v>
      </c>
      <c r="E315" s="173" t="s">
        <v>513</v>
      </c>
      <c r="F315" s="176" t="s">
        <v>514</v>
      </c>
      <c r="G315" s="310"/>
    </row>
    <row r="316" spans="1:7" ht="12.75">
      <c r="A316" s="184"/>
      <c r="B316" s="179" t="s">
        <v>473</v>
      </c>
      <c r="C316" s="173">
        <v>0.24</v>
      </c>
      <c r="D316" s="19" t="s">
        <v>488</v>
      </c>
      <c r="E316" s="173" t="s">
        <v>513</v>
      </c>
      <c r="F316" s="176" t="s">
        <v>515</v>
      </c>
      <c r="G316" s="310"/>
    </row>
    <row r="317" spans="1:7" ht="12.75">
      <c r="A317" s="313" t="s">
        <v>516</v>
      </c>
      <c r="B317" s="315" t="s">
        <v>517</v>
      </c>
      <c r="C317" s="173">
        <v>0.19</v>
      </c>
      <c r="D317" s="19" t="s">
        <v>488</v>
      </c>
      <c r="E317" s="173" t="s">
        <v>513</v>
      </c>
      <c r="F317" s="176" t="s">
        <v>518</v>
      </c>
      <c r="G317" s="310"/>
    </row>
    <row r="318" spans="1:7" ht="12.75">
      <c r="A318" s="314"/>
      <c r="B318" s="316"/>
      <c r="C318" s="173">
        <v>0.19</v>
      </c>
      <c r="D318" s="19" t="s">
        <v>488</v>
      </c>
      <c r="E318" s="173" t="s">
        <v>513</v>
      </c>
      <c r="F318" s="176" t="s">
        <v>519</v>
      </c>
      <c r="G318" s="310"/>
    </row>
    <row r="319" spans="1:7" ht="12.75">
      <c r="A319" s="313" t="s">
        <v>520</v>
      </c>
      <c r="B319" s="315" t="s">
        <v>517</v>
      </c>
      <c r="C319" s="173">
        <v>0.19</v>
      </c>
      <c r="D319" s="19" t="s">
        <v>488</v>
      </c>
      <c r="E319" s="173" t="s">
        <v>513</v>
      </c>
      <c r="F319" s="176" t="s">
        <v>521</v>
      </c>
      <c r="G319" s="310"/>
    </row>
    <row r="320" spans="1:7" ht="12.75">
      <c r="A320" s="314"/>
      <c r="B320" s="316"/>
      <c r="C320" s="173">
        <v>0.19</v>
      </c>
      <c r="D320" s="19" t="s">
        <v>488</v>
      </c>
      <c r="E320" s="173" t="s">
        <v>513</v>
      </c>
      <c r="F320" s="176" t="s">
        <v>522</v>
      </c>
      <c r="G320" s="310"/>
    </row>
    <row r="321" spans="1:7" ht="12.75">
      <c r="A321" s="313" t="s">
        <v>523</v>
      </c>
      <c r="B321" s="315" t="s">
        <v>517</v>
      </c>
      <c r="C321" s="173">
        <v>0.34</v>
      </c>
      <c r="D321" s="19" t="s">
        <v>488</v>
      </c>
      <c r="E321" s="173" t="s">
        <v>524</v>
      </c>
      <c r="F321" s="176" t="s">
        <v>525</v>
      </c>
      <c r="G321" s="310"/>
    </row>
    <row r="322" spans="1:7" ht="12.75">
      <c r="A322" s="314"/>
      <c r="B322" s="316"/>
      <c r="C322" s="173">
        <v>0.34</v>
      </c>
      <c r="D322" s="19" t="s">
        <v>488</v>
      </c>
      <c r="E322" s="173" t="s">
        <v>524</v>
      </c>
      <c r="F322" s="176" t="s">
        <v>526</v>
      </c>
      <c r="G322" s="310"/>
    </row>
    <row r="323" spans="1:7" ht="12.75">
      <c r="A323" s="313" t="s">
        <v>527</v>
      </c>
      <c r="B323" s="315" t="s">
        <v>528</v>
      </c>
      <c r="C323" s="173">
        <v>0.24</v>
      </c>
      <c r="D323" s="19" t="s">
        <v>488</v>
      </c>
      <c r="E323" s="173" t="s">
        <v>513</v>
      </c>
      <c r="F323" s="176" t="s">
        <v>514</v>
      </c>
      <c r="G323" s="310"/>
    </row>
    <row r="324" spans="1:7" ht="12.75">
      <c r="A324" s="314"/>
      <c r="B324" s="316"/>
      <c r="C324" s="173">
        <v>0.24</v>
      </c>
      <c r="D324" s="19" t="s">
        <v>488</v>
      </c>
      <c r="E324" s="173" t="s">
        <v>513</v>
      </c>
      <c r="F324" s="176" t="s">
        <v>515</v>
      </c>
      <c r="G324" s="310"/>
    </row>
    <row r="325" spans="1:7" ht="12.75">
      <c r="A325" s="313" t="s">
        <v>529</v>
      </c>
      <c r="B325" s="315" t="s">
        <v>528</v>
      </c>
      <c r="C325" s="173">
        <v>0.04</v>
      </c>
      <c r="D325" s="19" t="s">
        <v>488</v>
      </c>
      <c r="E325" s="173" t="s">
        <v>508</v>
      </c>
      <c r="F325" s="176" t="s">
        <v>530</v>
      </c>
      <c r="G325" s="310"/>
    </row>
    <row r="326" spans="1:7" ht="12.75">
      <c r="A326" s="314"/>
      <c r="B326" s="316"/>
      <c r="C326" s="173">
        <v>0.04</v>
      </c>
      <c r="D326" s="19" t="s">
        <v>488</v>
      </c>
      <c r="E326" s="173" t="s">
        <v>508</v>
      </c>
      <c r="F326" s="176" t="s">
        <v>531</v>
      </c>
      <c r="G326" s="310"/>
    </row>
    <row r="327" spans="1:7" ht="12.75">
      <c r="A327" s="313" t="s">
        <v>532</v>
      </c>
      <c r="B327" s="315" t="s">
        <v>528</v>
      </c>
      <c r="C327" s="173">
        <v>0.12</v>
      </c>
      <c r="D327" s="19" t="s">
        <v>488</v>
      </c>
      <c r="E327" s="173" t="s">
        <v>508</v>
      </c>
      <c r="F327" s="176" t="s">
        <v>533</v>
      </c>
      <c r="G327" s="310"/>
    </row>
    <row r="328" spans="1:7" ht="12.75">
      <c r="A328" s="314"/>
      <c r="B328" s="316"/>
      <c r="C328" s="173">
        <v>0.12</v>
      </c>
      <c r="D328" s="19" t="s">
        <v>488</v>
      </c>
      <c r="E328" s="173" t="s">
        <v>508</v>
      </c>
      <c r="F328" s="176" t="s">
        <v>534</v>
      </c>
      <c r="G328" s="310"/>
    </row>
    <row r="329" spans="1:7" ht="12.75">
      <c r="A329" s="313" t="s">
        <v>535</v>
      </c>
      <c r="B329" s="315" t="s">
        <v>517</v>
      </c>
      <c r="C329" s="173">
        <v>0.205</v>
      </c>
      <c r="D329" s="19" t="s">
        <v>488</v>
      </c>
      <c r="E329" s="173" t="s">
        <v>513</v>
      </c>
      <c r="F329" s="176" t="s">
        <v>536</v>
      </c>
      <c r="G329" s="310"/>
    </row>
    <row r="330" spans="1:7" ht="13.5" thickBot="1">
      <c r="A330" s="317"/>
      <c r="B330" s="318"/>
      <c r="C330" s="185">
        <v>0.205</v>
      </c>
      <c r="D330" s="54" t="s">
        <v>488</v>
      </c>
      <c r="E330" s="185" t="s">
        <v>513</v>
      </c>
      <c r="F330" s="186" t="s">
        <v>537</v>
      </c>
      <c r="G330" s="311"/>
    </row>
    <row r="331" spans="1:5" ht="12.75">
      <c r="A331" s="187" t="s">
        <v>538</v>
      </c>
      <c r="B331" s="188"/>
      <c r="C331" s="13">
        <f>SUM(C290:C330)</f>
        <v>6.225000000000001</v>
      </c>
      <c r="D331" s="188"/>
      <c r="E331" s="188"/>
    </row>
    <row r="333" ht="13.5" thickBot="1">
      <c r="A333" s="11" t="s">
        <v>185</v>
      </c>
    </row>
    <row r="334" spans="1:7" ht="12.75">
      <c r="A334" s="319" t="s">
        <v>539</v>
      </c>
      <c r="B334" s="189" t="s">
        <v>540</v>
      </c>
      <c r="C334" s="321">
        <v>0.11</v>
      </c>
      <c r="D334" s="323" t="s">
        <v>541</v>
      </c>
      <c r="E334" s="323" t="s">
        <v>542</v>
      </c>
      <c r="F334" s="325" t="s">
        <v>543</v>
      </c>
      <c r="G334" s="268" t="s">
        <v>544</v>
      </c>
    </row>
    <row r="335" spans="1:7" ht="12.75">
      <c r="A335" s="320"/>
      <c r="B335" s="72" t="s">
        <v>545</v>
      </c>
      <c r="C335" s="322"/>
      <c r="D335" s="324"/>
      <c r="E335" s="324"/>
      <c r="F335" s="326"/>
      <c r="G335" s="269"/>
    </row>
    <row r="336" spans="1:7" ht="12.75">
      <c r="A336" s="320" t="s">
        <v>539</v>
      </c>
      <c r="B336" s="72" t="s">
        <v>546</v>
      </c>
      <c r="C336" s="322">
        <v>0.11</v>
      </c>
      <c r="D336" s="324" t="s">
        <v>541</v>
      </c>
      <c r="E336" s="324" t="s">
        <v>542</v>
      </c>
      <c r="F336" s="326" t="s">
        <v>547</v>
      </c>
      <c r="G336" s="269"/>
    </row>
    <row r="337" spans="1:7" ht="12.75">
      <c r="A337" s="320"/>
      <c r="B337" s="72" t="s">
        <v>545</v>
      </c>
      <c r="C337" s="322"/>
      <c r="D337" s="324"/>
      <c r="E337" s="324"/>
      <c r="F337" s="326"/>
      <c r="G337" s="269"/>
    </row>
    <row r="338" spans="1:7" ht="12.75">
      <c r="A338" s="320" t="s">
        <v>539</v>
      </c>
      <c r="B338" s="72" t="s">
        <v>548</v>
      </c>
      <c r="C338" s="322">
        <v>0.11</v>
      </c>
      <c r="D338" s="324" t="s">
        <v>541</v>
      </c>
      <c r="E338" s="324" t="s">
        <v>542</v>
      </c>
      <c r="F338" s="326" t="s">
        <v>549</v>
      </c>
      <c r="G338" s="269"/>
    </row>
    <row r="339" spans="1:7" ht="12.75">
      <c r="A339" s="320"/>
      <c r="B339" s="72" t="s">
        <v>545</v>
      </c>
      <c r="C339" s="322"/>
      <c r="D339" s="324"/>
      <c r="E339" s="324"/>
      <c r="F339" s="326"/>
      <c r="G339" s="269"/>
    </row>
    <row r="340" spans="1:7" ht="12.75">
      <c r="A340" s="320" t="s">
        <v>539</v>
      </c>
      <c r="B340" s="72" t="s">
        <v>550</v>
      </c>
      <c r="C340" s="322">
        <v>0.11</v>
      </c>
      <c r="D340" s="324" t="s">
        <v>541</v>
      </c>
      <c r="E340" s="324" t="s">
        <v>542</v>
      </c>
      <c r="F340" s="326" t="s">
        <v>551</v>
      </c>
      <c r="G340" s="269"/>
    </row>
    <row r="341" spans="1:7" ht="12.75">
      <c r="A341" s="320"/>
      <c r="B341" s="72" t="s">
        <v>545</v>
      </c>
      <c r="C341" s="322"/>
      <c r="D341" s="324"/>
      <c r="E341" s="324"/>
      <c r="F341" s="326"/>
      <c r="G341" s="269"/>
    </row>
    <row r="342" spans="1:7" ht="12.75">
      <c r="A342" s="320" t="s">
        <v>539</v>
      </c>
      <c r="B342" s="72" t="s">
        <v>540</v>
      </c>
      <c r="C342" s="322">
        <v>0.085</v>
      </c>
      <c r="D342" s="324" t="s">
        <v>541</v>
      </c>
      <c r="E342" s="324" t="s">
        <v>542</v>
      </c>
      <c r="F342" s="326" t="s">
        <v>552</v>
      </c>
      <c r="G342" s="269"/>
    </row>
    <row r="343" spans="1:7" ht="12.75">
      <c r="A343" s="320"/>
      <c r="B343" s="72" t="s">
        <v>553</v>
      </c>
      <c r="C343" s="322"/>
      <c r="D343" s="324"/>
      <c r="E343" s="324"/>
      <c r="F343" s="326"/>
      <c r="G343" s="269"/>
    </row>
    <row r="344" spans="1:7" ht="12.75">
      <c r="A344" s="320" t="s">
        <v>539</v>
      </c>
      <c r="B344" s="72" t="s">
        <v>546</v>
      </c>
      <c r="C344" s="322">
        <v>0.085</v>
      </c>
      <c r="D344" s="324" t="s">
        <v>541</v>
      </c>
      <c r="E344" s="324" t="s">
        <v>542</v>
      </c>
      <c r="F344" s="326" t="s">
        <v>554</v>
      </c>
      <c r="G344" s="269"/>
    </row>
    <row r="345" spans="1:7" ht="12.75">
      <c r="A345" s="320"/>
      <c r="B345" s="72" t="s">
        <v>553</v>
      </c>
      <c r="C345" s="322"/>
      <c r="D345" s="324"/>
      <c r="E345" s="324"/>
      <c r="F345" s="326"/>
      <c r="G345" s="269"/>
    </row>
    <row r="346" spans="1:7" ht="12.75">
      <c r="A346" s="320" t="s">
        <v>539</v>
      </c>
      <c r="B346" s="72" t="s">
        <v>548</v>
      </c>
      <c r="C346" s="322">
        <v>0.085</v>
      </c>
      <c r="D346" s="324" t="s">
        <v>541</v>
      </c>
      <c r="E346" s="324" t="s">
        <v>542</v>
      </c>
      <c r="F346" s="326" t="s">
        <v>555</v>
      </c>
      <c r="G346" s="269"/>
    </row>
    <row r="347" spans="1:7" ht="12.75">
      <c r="A347" s="320"/>
      <c r="B347" s="72" t="s">
        <v>553</v>
      </c>
      <c r="C347" s="322"/>
      <c r="D347" s="324"/>
      <c r="E347" s="324"/>
      <c r="F347" s="326"/>
      <c r="G347" s="269"/>
    </row>
    <row r="348" spans="1:7" ht="12.75">
      <c r="A348" s="320" t="s">
        <v>539</v>
      </c>
      <c r="B348" s="72" t="s">
        <v>550</v>
      </c>
      <c r="C348" s="322">
        <v>0.085</v>
      </c>
      <c r="D348" s="324" t="s">
        <v>541</v>
      </c>
      <c r="E348" s="324" t="s">
        <v>542</v>
      </c>
      <c r="F348" s="326" t="s">
        <v>556</v>
      </c>
      <c r="G348" s="269"/>
    </row>
    <row r="349" spans="1:7" ht="12.75">
      <c r="A349" s="320"/>
      <c r="B349" s="72" t="s">
        <v>553</v>
      </c>
      <c r="C349" s="322"/>
      <c r="D349" s="324"/>
      <c r="E349" s="324"/>
      <c r="F349" s="326"/>
      <c r="G349" s="269"/>
    </row>
    <row r="350" spans="1:7" ht="12.75">
      <c r="A350" s="320" t="s">
        <v>539</v>
      </c>
      <c r="B350" s="72" t="s">
        <v>557</v>
      </c>
      <c r="C350" s="322">
        <v>0.085</v>
      </c>
      <c r="D350" s="324" t="s">
        <v>541</v>
      </c>
      <c r="E350" s="324" t="s">
        <v>558</v>
      </c>
      <c r="F350" s="326" t="s">
        <v>559</v>
      </c>
      <c r="G350" s="269"/>
    </row>
    <row r="351" spans="1:7" ht="12.75">
      <c r="A351" s="320"/>
      <c r="B351" s="72" t="s">
        <v>553</v>
      </c>
      <c r="C351" s="322"/>
      <c r="D351" s="324"/>
      <c r="E351" s="324"/>
      <c r="F351" s="326"/>
      <c r="G351" s="269"/>
    </row>
    <row r="352" spans="1:7" ht="12.75">
      <c r="A352" s="320" t="s">
        <v>539</v>
      </c>
      <c r="B352" s="72" t="s">
        <v>560</v>
      </c>
      <c r="C352" s="322">
        <v>0.085</v>
      </c>
      <c r="D352" s="324" t="s">
        <v>541</v>
      </c>
      <c r="E352" s="324" t="s">
        <v>558</v>
      </c>
      <c r="F352" s="326" t="s">
        <v>561</v>
      </c>
      <c r="G352" s="269"/>
    </row>
    <row r="353" spans="1:7" ht="12.75">
      <c r="A353" s="320"/>
      <c r="B353" s="72" t="s">
        <v>553</v>
      </c>
      <c r="C353" s="322"/>
      <c r="D353" s="324"/>
      <c r="E353" s="324"/>
      <c r="F353" s="326"/>
      <c r="G353" s="269"/>
    </row>
    <row r="354" spans="1:7" ht="12.75">
      <c r="A354" s="320" t="s">
        <v>539</v>
      </c>
      <c r="B354" s="72" t="s">
        <v>540</v>
      </c>
      <c r="C354" s="322">
        <v>0.06</v>
      </c>
      <c r="D354" s="324" t="s">
        <v>541</v>
      </c>
      <c r="E354" s="324" t="s">
        <v>542</v>
      </c>
      <c r="F354" s="326" t="s">
        <v>543</v>
      </c>
      <c r="G354" s="269"/>
    </row>
    <row r="355" spans="1:7" ht="12.75">
      <c r="A355" s="320"/>
      <c r="B355" s="72" t="s">
        <v>562</v>
      </c>
      <c r="C355" s="322"/>
      <c r="D355" s="324"/>
      <c r="E355" s="324"/>
      <c r="F355" s="326"/>
      <c r="G355" s="269"/>
    </row>
    <row r="356" spans="1:7" ht="12.75">
      <c r="A356" s="320" t="s">
        <v>539</v>
      </c>
      <c r="B356" s="72" t="s">
        <v>546</v>
      </c>
      <c r="C356" s="322">
        <v>0.06</v>
      </c>
      <c r="D356" s="324" t="s">
        <v>541</v>
      </c>
      <c r="E356" s="324" t="s">
        <v>542</v>
      </c>
      <c r="F356" s="326" t="s">
        <v>547</v>
      </c>
      <c r="G356" s="269"/>
    </row>
    <row r="357" spans="1:7" ht="12.75">
      <c r="A357" s="320"/>
      <c r="B357" s="72" t="s">
        <v>562</v>
      </c>
      <c r="C357" s="322"/>
      <c r="D357" s="324"/>
      <c r="E357" s="324"/>
      <c r="F357" s="326"/>
      <c r="G357" s="269"/>
    </row>
    <row r="358" spans="1:7" ht="12.75">
      <c r="A358" s="320" t="s">
        <v>539</v>
      </c>
      <c r="B358" s="72" t="s">
        <v>548</v>
      </c>
      <c r="C358" s="322">
        <v>0.06</v>
      </c>
      <c r="D358" s="324" t="s">
        <v>541</v>
      </c>
      <c r="E358" s="324" t="s">
        <v>542</v>
      </c>
      <c r="F358" s="326" t="s">
        <v>549</v>
      </c>
      <c r="G358" s="269"/>
    </row>
    <row r="359" spans="1:7" ht="12.75">
      <c r="A359" s="320"/>
      <c r="B359" s="72" t="s">
        <v>562</v>
      </c>
      <c r="C359" s="322"/>
      <c r="D359" s="324"/>
      <c r="E359" s="324"/>
      <c r="F359" s="326"/>
      <c r="G359" s="269"/>
    </row>
    <row r="360" spans="1:7" ht="12.75">
      <c r="A360" s="320" t="s">
        <v>539</v>
      </c>
      <c r="B360" s="72" t="s">
        <v>550</v>
      </c>
      <c r="C360" s="322">
        <v>0.06</v>
      </c>
      <c r="D360" s="324" t="s">
        <v>541</v>
      </c>
      <c r="E360" s="324" t="s">
        <v>542</v>
      </c>
      <c r="F360" s="326" t="s">
        <v>551</v>
      </c>
      <c r="G360" s="269"/>
    </row>
    <row r="361" spans="1:7" ht="12.75">
      <c r="A361" s="320"/>
      <c r="B361" s="72" t="s">
        <v>562</v>
      </c>
      <c r="C361" s="322"/>
      <c r="D361" s="324"/>
      <c r="E361" s="324"/>
      <c r="F361" s="326"/>
      <c r="G361" s="269"/>
    </row>
    <row r="362" spans="1:7" ht="12.75">
      <c r="A362" s="320" t="s">
        <v>539</v>
      </c>
      <c r="B362" s="72" t="s">
        <v>557</v>
      </c>
      <c r="C362" s="322">
        <v>0.06</v>
      </c>
      <c r="D362" s="324" t="s">
        <v>541</v>
      </c>
      <c r="E362" s="324" t="s">
        <v>558</v>
      </c>
      <c r="F362" s="326" t="s">
        <v>559</v>
      </c>
      <c r="G362" s="269"/>
    </row>
    <row r="363" spans="1:7" ht="12.75">
      <c r="A363" s="320"/>
      <c r="B363" s="72" t="s">
        <v>562</v>
      </c>
      <c r="C363" s="322"/>
      <c r="D363" s="324"/>
      <c r="E363" s="324"/>
      <c r="F363" s="326"/>
      <c r="G363" s="269"/>
    </row>
    <row r="364" spans="1:7" ht="12.75">
      <c r="A364" s="320" t="s">
        <v>539</v>
      </c>
      <c r="B364" s="72" t="s">
        <v>560</v>
      </c>
      <c r="C364" s="322">
        <v>0.06</v>
      </c>
      <c r="D364" s="324" t="s">
        <v>541</v>
      </c>
      <c r="E364" s="324" t="s">
        <v>558</v>
      </c>
      <c r="F364" s="326" t="s">
        <v>561</v>
      </c>
      <c r="G364" s="269"/>
    </row>
    <row r="365" spans="1:7" ht="12.75">
      <c r="A365" s="320"/>
      <c r="B365" s="72" t="s">
        <v>562</v>
      </c>
      <c r="C365" s="322"/>
      <c r="D365" s="324"/>
      <c r="E365" s="324"/>
      <c r="F365" s="326"/>
      <c r="G365" s="269"/>
    </row>
    <row r="366" spans="1:7" ht="12.75">
      <c r="A366" s="320" t="s">
        <v>539</v>
      </c>
      <c r="B366" s="72" t="s">
        <v>563</v>
      </c>
      <c r="C366" s="322">
        <v>0.06</v>
      </c>
      <c r="D366" s="324" t="s">
        <v>541</v>
      </c>
      <c r="E366" s="324" t="s">
        <v>564</v>
      </c>
      <c r="F366" s="326" t="s">
        <v>565</v>
      </c>
      <c r="G366" s="269"/>
    </row>
    <row r="367" spans="1:7" ht="12.75">
      <c r="A367" s="320"/>
      <c r="B367" s="72" t="s">
        <v>562</v>
      </c>
      <c r="C367" s="322"/>
      <c r="D367" s="324"/>
      <c r="E367" s="324"/>
      <c r="F367" s="326"/>
      <c r="G367" s="269"/>
    </row>
    <row r="368" spans="1:7" ht="12.75">
      <c r="A368" s="320" t="s">
        <v>539</v>
      </c>
      <c r="B368" s="72" t="s">
        <v>566</v>
      </c>
      <c r="C368" s="322">
        <v>0.06</v>
      </c>
      <c r="D368" s="324" t="s">
        <v>541</v>
      </c>
      <c r="E368" s="324" t="s">
        <v>564</v>
      </c>
      <c r="F368" s="326" t="s">
        <v>567</v>
      </c>
      <c r="G368" s="269"/>
    </row>
    <row r="369" spans="1:7" ht="12.75">
      <c r="A369" s="320"/>
      <c r="B369" s="72" t="s">
        <v>562</v>
      </c>
      <c r="C369" s="322"/>
      <c r="D369" s="324"/>
      <c r="E369" s="324"/>
      <c r="F369" s="326"/>
      <c r="G369" s="269"/>
    </row>
    <row r="370" spans="1:7" ht="12.75">
      <c r="A370" s="320" t="s">
        <v>539</v>
      </c>
      <c r="B370" s="72" t="s">
        <v>540</v>
      </c>
      <c r="C370" s="322">
        <v>0.09</v>
      </c>
      <c r="D370" s="324" t="s">
        <v>541</v>
      </c>
      <c r="E370" s="324" t="s">
        <v>542</v>
      </c>
      <c r="F370" s="326" t="s">
        <v>552</v>
      </c>
      <c r="G370" s="269"/>
    </row>
    <row r="371" spans="1:7" ht="12.75">
      <c r="A371" s="320"/>
      <c r="B371" s="72" t="s">
        <v>568</v>
      </c>
      <c r="C371" s="322"/>
      <c r="D371" s="324"/>
      <c r="E371" s="324"/>
      <c r="F371" s="326"/>
      <c r="G371" s="269"/>
    </row>
    <row r="372" spans="1:7" ht="12.75">
      <c r="A372" s="320" t="s">
        <v>539</v>
      </c>
      <c r="B372" s="72" t="s">
        <v>546</v>
      </c>
      <c r="C372" s="322">
        <v>0.09</v>
      </c>
      <c r="D372" s="324" t="s">
        <v>541</v>
      </c>
      <c r="E372" s="324" t="s">
        <v>542</v>
      </c>
      <c r="F372" s="326" t="s">
        <v>556</v>
      </c>
      <c r="G372" s="269"/>
    </row>
    <row r="373" spans="1:7" ht="12.75">
      <c r="A373" s="320"/>
      <c r="B373" s="72" t="s">
        <v>568</v>
      </c>
      <c r="C373" s="322"/>
      <c r="D373" s="324"/>
      <c r="E373" s="324"/>
      <c r="F373" s="326"/>
      <c r="G373" s="269"/>
    </row>
    <row r="374" spans="1:7" ht="12.75">
      <c r="A374" s="320" t="s">
        <v>539</v>
      </c>
      <c r="B374" s="72" t="s">
        <v>548</v>
      </c>
      <c r="C374" s="322">
        <v>0.09</v>
      </c>
      <c r="D374" s="324" t="s">
        <v>541</v>
      </c>
      <c r="E374" s="324" t="s">
        <v>542</v>
      </c>
      <c r="F374" s="326" t="s">
        <v>555</v>
      </c>
      <c r="G374" s="269"/>
    </row>
    <row r="375" spans="1:7" ht="12.75">
      <c r="A375" s="320"/>
      <c r="B375" s="72" t="s">
        <v>568</v>
      </c>
      <c r="C375" s="322"/>
      <c r="D375" s="324"/>
      <c r="E375" s="324"/>
      <c r="F375" s="326"/>
      <c r="G375" s="269"/>
    </row>
    <row r="376" spans="1:7" ht="12.75">
      <c r="A376" s="320" t="s">
        <v>539</v>
      </c>
      <c r="B376" s="72" t="s">
        <v>550</v>
      </c>
      <c r="C376" s="322">
        <v>0.09</v>
      </c>
      <c r="D376" s="324" t="s">
        <v>541</v>
      </c>
      <c r="E376" s="324" t="s">
        <v>542</v>
      </c>
      <c r="F376" s="326" t="s">
        <v>554</v>
      </c>
      <c r="G376" s="269"/>
    </row>
    <row r="377" spans="1:7" ht="12.75">
      <c r="A377" s="320"/>
      <c r="B377" s="72" t="s">
        <v>568</v>
      </c>
      <c r="C377" s="322"/>
      <c r="D377" s="324"/>
      <c r="E377" s="324"/>
      <c r="F377" s="326"/>
      <c r="G377" s="269"/>
    </row>
    <row r="378" spans="1:7" ht="12.75">
      <c r="A378" s="320" t="s">
        <v>569</v>
      </c>
      <c r="B378" s="72" t="s">
        <v>540</v>
      </c>
      <c r="C378" s="322">
        <v>0.082</v>
      </c>
      <c r="D378" s="324" t="s">
        <v>570</v>
      </c>
      <c r="E378" s="324" t="s">
        <v>571</v>
      </c>
      <c r="F378" s="326" t="s">
        <v>572</v>
      </c>
      <c r="G378" s="269"/>
    </row>
    <row r="379" spans="1:7" ht="12.75">
      <c r="A379" s="320"/>
      <c r="B379" s="72" t="s">
        <v>545</v>
      </c>
      <c r="C379" s="322"/>
      <c r="D379" s="324"/>
      <c r="E379" s="324"/>
      <c r="F379" s="326"/>
      <c r="G379" s="269"/>
    </row>
    <row r="380" spans="1:7" ht="12.75">
      <c r="A380" s="320" t="s">
        <v>569</v>
      </c>
      <c r="B380" s="72" t="s">
        <v>546</v>
      </c>
      <c r="C380" s="322">
        <v>0.082</v>
      </c>
      <c r="D380" s="324" t="s">
        <v>570</v>
      </c>
      <c r="E380" s="324" t="s">
        <v>571</v>
      </c>
      <c r="F380" s="326" t="s">
        <v>547</v>
      </c>
      <c r="G380" s="269"/>
    </row>
    <row r="381" spans="1:7" ht="12.75">
      <c r="A381" s="320"/>
      <c r="B381" s="72" t="s">
        <v>545</v>
      </c>
      <c r="C381" s="322"/>
      <c r="D381" s="324"/>
      <c r="E381" s="324"/>
      <c r="F381" s="326"/>
      <c r="G381" s="269"/>
    </row>
    <row r="382" spans="1:7" ht="12.75">
      <c r="A382" s="320" t="s">
        <v>569</v>
      </c>
      <c r="B382" s="72" t="s">
        <v>548</v>
      </c>
      <c r="C382" s="322">
        <v>0.082</v>
      </c>
      <c r="D382" s="324" t="s">
        <v>570</v>
      </c>
      <c r="E382" s="324" t="s">
        <v>571</v>
      </c>
      <c r="F382" s="326" t="s">
        <v>573</v>
      </c>
      <c r="G382" s="269"/>
    </row>
    <row r="383" spans="1:7" ht="12.75">
      <c r="A383" s="320"/>
      <c r="B383" s="72" t="s">
        <v>545</v>
      </c>
      <c r="C383" s="322"/>
      <c r="D383" s="324"/>
      <c r="E383" s="324"/>
      <c r="F383" s="326"/>
      <c r="G383" s="269"/>
    </row>
    <row r="384" spans="1:7" ht="12.75">
      <c r="A384" s="320" t="s">
        <v>569</v>
      </c>
      <c r="B384" s="72" t="s">
        <v>550</v>
      </c>
      <c r="C384" s="322">
        <v>0.082</v>
      </c>
      <c r="D384" s="324" t="s">
        <v>570</v>
      </c>
      <c r="E384" s="324" t="s">
        <v>571</v>
      </c>
      <c r="F384" s="326" t="s">
        <v>551</v>
      </c>
      <c r="G384" s="269"/>
    </row>
    <row r="385" spans="1:7" ht="12.75">
      <c r="A385" s="320"/>
      <c r="B385" s="72" t="s">
        <v>545</v>
      </c>
      <c r="C385" s="322"/>
      <c r="D385" s="324"/>
      <c r="E385" s="324"/>
      <c r="F385" s="326"/>
      <c r="G385" s="269"/>
    </row>
    <row r="386" spans="1:7" ht="12.75">
      <c r="A386" s="320" t="s">
        <v>569</v>
      </c>
      <c r="B386" s="72" t="s">
        <v>540</v>
      </c>
      <c r="C386" s="322">
        <v>0.116</v>
      </c>
      <c r="D386" s="324" t="s">
        <v>570</v>
      </c>
      <c r="E386" s="324" t="s">
        <v>571</v>
      </c>
      <c r="F386" s="326" t="s">
        <v>574</v>
      </c>
      <c r="G386" s="269"/>
    </row>
    <row r="387" spans="1:7" ht="12.75">
      <c r="A387" s="320"/>
      <c r="B387" s="72" t="s">
        <v>553</v>
      </c>
      <c r="C387" s="322"/>
      <c r="D387" s="324"/>
      <c r="E387" s="324"/>
      <c r="F387" s="326"/>
      <c r="G387" s="269"/>
    </row>
    <row r="388" spans="1:7" ht="12.75">
      <c r="A388" s="320" t="s">
        <v>569</v>
      </c>
      <c r="B388" s="72" t="s">
        <v>546</v>
      </c>
      <c r="C388" s="322">
        <v>0.116</v>
      </c>
      <c r="D388" s="324" t="s">
        <v>570</v>
      </c>
      <c r="E388" s="324" t="s">
        <v>571</v>
      </c>
      <c r="F388" s="326" t="s">
        <v>554</v>
      </c>
      <c r="G388" s="269"/>
    </row>
    <row r="389" spans="1:7" ht="12.75">
      <c r="A389" s="320"/>
      <c r="B389" s="72" t="s">
        <v>553</v>
      </c>
      <c r="C389" s="322"/>
      <c r="D389" s="324"/>
      <c r="E389" s="324"/>
      <c r="F389" s="326"/>
      <c r="G389" s="269"/>
    </row>
    <row r="390" spans="1:7" ht="12.75">
      <c r="A390" s="320" t="s">
        <v>569</v>
      </c>
      <c r="B390" s="72" t="s">
        <v>548</v>
      </c>
      <c r="C390" s="322">
        <v>0.116</v>
      </c>
      <c r="D390" s="324" t="s">
        <v>570</v>
      </c>
      <c r="E390" s="324" t="s">
        <v>571</v>
      </c>
      <c r="F390" s="326" t="s">
        <v>575</v>
      </c>
      <c r="G390" s="269"/>
    </row>
    <row r="391" spans="1:7" ht="12.75">
      <c r="A391" s="320"/>
      <c r="B391" s="72" t="s">
        <v>553</v>
      </c>
      <c r="C391" s="322"/>
      <c r="D391" s="324"/>
      <c r="E391" s="324"/>
      <c r="F391" s="326"/>
      <c r="G391" s="269"/>
    </row>
    <row r="392" spans="1:7" ht="12.75">
      <c r="A392" s="320" t="s">
        <v>569</v>
      </c>
      <c r="B392" s="72" t="s">
        <v>550</v>
      </c>
      <c r="C392" s="322">
        <v>0.116</v>
      </c>
      <c r="D392" s="324" t="s">
        <v>570</v>
      </c>
      <c r="E392" s="324" t="s">
        <v>571</v>
      </c>
      <c r="F392" s="326" t="s">
        <v>556</v>
      </c>
      <c r="G392" s="269"/>
    </row>
    <row r="393" spans="1:7" ht="12.75">
      <c r="A393" s="320"/>
      <c r="B393" s="72" t="s">
        <v>553</v>
      </c>
      <c r="C393" s="322"/>
      <c r="D393" s="324"/>
      <c r="E393" s="324"/>
      <c r="F393" s="326"/>
      <c r="G393" s="269"/>
    </row>
    <row r="394" spans="1:7" ht="12.75">
      <c r="A394" s="320" t="s">
        <v>569</v>
      </c>
      <c r="B394" s="72" t="s">
        <v>557</v>
      </c>
      <c r="C394" s="322">
        <v>0.114</v>
      </c>
      <c r="D394" s="324" t="s">
        <v>541</v>
      </c>
      <c r="E394" s="324" t="s">
        <v>558</v>
      </c>
      <c r="F394" s="326" t="s">
        <v>559</v>
      </c>
      <c r="G394" s="269"/>
    </row>
    <row r="395" spans="1:7" ht="12.75">
      <c r="A395" s="320"/>
      <c r="B395" s="72" t="s">
        <v>553</v>
      </c>
      <c r="C395" s="322"/>
      <c r="D395" s="324"/>
      <c r="E395" s="324"/>
      <c r="F395" s="326"/>
      <c r="G395" s="269"/>
    </row>
    <row r="396" spans="1:7" ht="12.75">
      <c r="A396" s="320" t="s">
        <v>569</v>
      </c>
      <c r="B396" s="72" t="s">
        <v>560</v>
      </c>
      <c r="C396" s="322">
        <v>0.114</v>
      </c>
      <c r="D396" s="324" t="s">
        <v>541</v>
      </c>
      <c r="E396" s="324" t="s">
        <v>558</v>
      </c>
      <c r="F396" s="326" t="s">
        <v>567</v>
      </c>
      <c r="G396" s="269"/>
    </row>
    <row r="397" spans="1:7" ht="12.75">
      <c r="A397" s="320"/>
      <c r="B397" s="72" t="s">
        <v>553</v>
      </c>
      <c r="C397" s="322"/>
      <c r="D397" s="324"/>
      <c r="E397" s="324"/>
      <c r="F397" s="326"/>
      <c r="G397" s="269"/>
    </row>
    <row r="398" spans="1:7" ht="12.75">
      <c r="A398" s="320" t="s">
        <v>569</v>
      </c>
      <c r="B398" s="72" t="s">
        <v>576</v>
      </c>
      <c r="C398" s="322">
        <v>0.114</v>
      </c>
      <c r="D398" s="324" t="s">
        <v>541</v>
      </c>
      <c r="E398" s="324" t="s">
        <v>558</v>
      </c>
      <c r="F398" s="326" t="s">
        <v>577</v>
      </c>
      <c r="G398" s="269"/>
    </row>
    <row r="399" spans="1:7" ht="12.75">
      <c r="A399" s="320"/>
      <c r="B399" s="72" t="s">
        <v>553</v>
      </c>
      <c r="C399" s="322"/>
      <c r="D399" s="324"/>
      <c r="E399" s="324"/>
      <c r="F399" s="326"/>
      <c r="G399" s="269"/>
    </row>
    <row r="400" spans="1:7" ht="12.75">
      <c r="A400" s="320" t="s">
        <v>569</v>
      </c>
      <c r="B400" s="72" t="s">
        <v>578</v>
      </c>
      <c r="C400" s="322">
        <v>0.114</v>
      </c>
      <c r="D400" s="324" t="s">
        <v>541</v>
      </c>
      <c r="E400" s="324" t="s">
        <v>558</v>
      </c>
      <c r="F400" s="326" t="s">
        <v>579</v>
      </c>
      <c r="G400" s="269"/>
    </row>
    <row r="401" spans="1:7" ht="12.75">
      <c r="A401" s="320"/>
      <c r="B401" s="72" t="s">
        <v>553</v>
      </c>
      <c r="C401" s="322"/>
      <c r="D401" s="324"/>
      <c r="E401" s="324"/>
      <c r="F401" s="326"/>
      <c r="G401" s="269"/>
    </row>
    <row r="402" spans="1:7" ht="12.75">
      <c r="A402" s="320" t="s">
        <v>569</v>
      </c>
      <c r="B402" s="72" t="s">
        <v>580</v>
      </c>
      <c r="C402" s="322">
        <v>0.118</v>
      </c>
      <c r="D402" s="324" t="s">
        <v>541</v>
      </c>
      <c r="E402" s="324" t="s">
        <v>564</v>
      </c>
      <c r="F402" s="326" t="s">
        <v>581</v>
      </c>
      <c r="G402" s="269"/>
    </row>
    <row r="403" spans="1:7" ht="12.75">
      <c r="A403" s="320"/>
      <c r="B403" s="72" t="s">
        <v>553</v>
      </c>
      <c r="C403" s="322"/>
      <c r="D403" s="324"/>
      <c r="E403" s="324"/>
      <c r="F403" s="326"/>
      <c r="G403" s="269"/>
    </row>
    <row r="404" spans="1:7" ht="12.75">
      <c r="A404" s="320" t="s">
        <v>569</v>
      </c>
      <c r="B404" s="72" t="s">
        <v>582</v>
      </c>
      <c r="C404" s="322">
        <v>0.118</v>
      </c>
      <c r="D404" s="324" t="s">
        <v>541</v>
      </c>
      <c r="E404" s="324" t="s">
        <v>564</v>
      </c>
      <c r="F404" s="326" t="s">
        <v>583</v>
      </c>
      <c r="G404" s="269"/>
    </row>
    <row r="405" spans="1:7" ht="12.75">
      <c r="A405" s="320"/>
      <c r="B405" s="72" t="s">
        <v>553</v>
      </c>
      <c r="C405" s="322"/>
      <c r="D405" s="324"/>
      <c r="E405" s="324"/>
      <c r="F405" s="326"/>
      <c r="G405" s="269"/>
    </row>
    <row r="406" spans="1:7" ht="12.75">
      <c r="A406" s="320" t="s">
        <v>569</v>
      </c>
      <c r="B406" s="72" t="s">
        <v>540</v>
      </c>
      <c r="C406" s="322">
        <v>0.156</v>
      </c>
      <c r="D406" s="324" t="s">
        <v>570</v>
      </c>
      <c r="E406" s="324" t="s">
        <v>558</v>
      </c>
      <c r="F406" s="326" t="s">
        <v>543</v>
      </c>
      <c r="G406" s="269"/>
    </row>
    <row r="407" spans="1:7" ht="12.75">
      <c r="A407" s="320"/>
      <c r="B407" s="72" t="s">
        <v>562</v>
      </c>
      <c r="C407" s="322"/>
      <c r="D407" s="324"/>
      <c r="E407" s="324"/>
      <c r="F407" s="326"/>
      <c r="G407" s="269"/>
    </row>
    <row r="408" spans="1:7" ht="12.75">
      <c r="A408" s="320" t="s">
        <v>569</v>
      </c>
      <c r="B408" s="72" t="s">
        <v>546</v>
      </c>
      <c r="C408" s="322">
        <v>0.156</v>
      </c>
      <c r="D408" s="324" t="s">
        <v>570</v>
      </c>
      <c r="E408" s="324" t="s">
        <v>558</v>
      </c>
      <c r="F408" s="326" t="s">
        <v>584</v>
      </c>
      <c r="G408" s="269"/>
    </row>
    <row r="409" spans="1:7" ht="12.75">
      <c r="A409" s="320"/>
      <c r="B409" s="72" t="s">
        <v>562</v>
      </c>
      <c r="C409" s="322"/>
      <c r="D409" s="324"/>
      <c r="E409" s="324"/>
      <c r="F409" s="326"/>
      <c r="G409" s="269"/>
    </row>
    <row r="410" spans="1:7" ht="12.75">
      <c r="A410" s="320" t="s">
        <v>569</v>
      </c>
      <c r="B410" s="72" t="s">
        <v>548</v>
      </c>
      <c r="C410" s="322">
        <v>0.156</v>
      </c>
      <c r="D410" s="324" t="s">
        <v>570</v>
      </c>
      <c r="E410" s="324" t="s">
        <v>558</v>
      </c>
      <c r="F410" s="326" t="s">
        <v>549</v>
      </c>
      <c r="G410" s="269"/>
    </row>
    <row r="411" spans="1:7" ht="12.75">
      <c r="A411" s="320"/>
      <c r="B411" s="72" t="s">
        <v>562</v>
      </c>
      <c r="C411" s="322"/>
      <c r="D411" s="324"/>
      <c r="E411" s="324"/>
      <c r="F411" s="326"/>
      <c r="G411" s="269"/>
    </row>
    <row r="412" spans="1:7" ht="12.75">
      <c r="A412" s="320" t="s">
        <v>569</v>
      </c>
      <c r="B412" s="72" t="s">
        <v>550</v>
      </c>
      <c r="C412" s="322">
        <v>0.156</v>
      </c>
      <c r="D412" s="324" t="s">
        <v>570</v>
      </c>
      <c r="E412" s="324" t="s">
        <v>558</v>
      </c>
      <c r="F412" s="326" t="s">
        <v>585</v>
      </c>
      <c r="G412" s="269"/>
    </row>
    <row r="413" spans="1:7" ht="12.75">
      <c r="A413" s="320"/>
      <c r="B413" s="72" t="s">
        <v>562</v>
      </c>
      <c r="C413" s="322"/>
      <c r="D413" s="324"/>
      <c r="E413" s="324"/>
      <c r="F413" s="326"/>
      <c r="G413" s="269"/>
    </row>
    <row r="414" spans="1:7" ht="12.75">
      <c r="A414" s="320" t="s">
        <v>586</v>
      </c>
      <c r="B414" s="72" t="s">
        <v>540</v>
      </c>
      <c r="C414" s="322">
        <v>0.08</v>
      </c>
      <c r="D414" s="324" t="s">
        <v>541</v>
      </c>
      <c r="E414" s="324" t="s">
        <v>542</v>
      </c>
      <c r="F414" s="326" t="s">
        <v>543</v>
      </c>
      <c r="G414" s="269"/>
    </row>
    <row r="415" spans="1:7" ht="12.75">
      <c r="A415" s="320"/>
      <c r="B415" s="72" t="s">
        <v>545</v>
      </c>
      <c r="C415" s="322"/>
      <c r="D415" s="324"/>
      <c r="E415" s="324"/>
      <c r="F415" s="326"/>
      <c r="G415" s="269"/>
    </row>
    <row r="416" spans="1:7" ht="12.75">
      <c r="A416" s="320" t="s">
        <v>586</v>
      </c>
      <c r="B416" s="72" t="s">
        <v>546</v>
      </c>
      <c r="C416" s="322">
        <v>0.08</v>
      </c>
      <c r="D416" s="324" t="s">
        <v>541</v>
      </c>
      <c r="E416" s="324" t="s">
        <v>542</v>
      </c>
      <c r="F416" s="326" t="s">
        <v>547</v>
      </c>
      <c r="G416" s="269"/>
    </row>
    <row r="417" spans="1:7" ht="12.75">
      <c r="A417" s="320"/>
      <c r="B417" s="72" t="s">
        <v>545</v>
      </c>
      <c r="C417" s="322"/>
      <c r="D417" s="324"/>
      <c r="E417" s="324"/>
      <c r="F417" s="326"/>
      <c r="G417" s="269"/>
    </row>
    <row r="418" spans="1:7" ht="12.75">
      <c r="A418" s="320" t="s">
        <v>586</v>
      </c>
      <c r="B418" s="72" t="s">
        <v>548</v>
      </c>
      <c r="C418" s="322">
        <v>0.08</v>
      </c>
      <c r="D418" s="324" t="s">
        <v>541</v>
      </c>
      <c r="E418" s="324" t="s">
        <v>542</v>
      </c>
      <c r="F418" s="326" t="s">
        <v>549</v>
      </c>
      <c r="G418" s="269"/>
    </row>
    <row r="419" spans="1:7" ht="12.75">
      <c r="A419" s="320"/>
      <c r="B419" s="72" t="s">
        <v>545</v>
      </c>
      <c r="C419" s="322"/>
      <c r="D419" s="324"/>
      <c r="E419" s="324"/>
      <c r="F419" s="326"/>
      <c r="G419" s="269"/>
    </row>
    <row r="420" spans="1:7" ht="12.75">
      <c r="A420" s="320" t="s">
        <v>586</v>
      </c>
      <c r="B420" s="72" t="s">
        <v>550</v>
      </c>
      <c r="C420" s="322">
        <v>0.08</v>
      </c>
      <c r="D420" s="324" t="s">
        <v>541</v>
      </c>
      <c r="E420" s="324" t="s">
        <v>542</v>
      </c>
      <c r="F420" s="326" t="s">
        <v>551</v>
      </c>
      <c r="G420" s="269"/>
    </row>
    <row r="421" spans="1:7" ht="12.75">
      <c r="A421" s="320"/>
      <c r="B421" s="72" t="s">
        <v>545</v>
      </c>
      <c r="C421" s="322"/>
      <c r="D421" s="324"/>
      <c r="E421" s="324"/>
      <c r="F421" s="326"/>
      <c r="G421" s="269"/>
    </row>
    <row r="422" spans="1:7" ht="12.75">
      <c r="A422" s="320" t="s">
        <v>586</v>
      </c>
      <c r="B422" s="72" t="s">
        <v>540</v>
      </c>
      <c r="C422" s="322">
        <v>0.09</v>
      </c>
      <c r="D422" s="324" t="s">
        <v>541</v>
      </c>
      <c r="E422" s="324" t="s">
        <v>542</v>
      </c>
      <c r="F422" s="326" t="s">
        <v>552</v>
      </c>
      <c r="G422" s="269"/>
    </row>
    <row r="423" spans="1:7" ht="12.75">
      <c r="A423" s="320"/>
      <c r="B423" s="72" t="s">
        <v>553</v>
      </c>
      <c r="C423" s="322"/>
      <c r="D423" s="324"/>
      <c r="E423" s="324"/>
      <c r="F423" s="326"/>
      <c r="G423" s="269"/>
    </row>
    <row r="424" spans="1:7" ht="12.75">
      <c r="A424" s="320" t="s">
        <v>586</v>
      </c>
      <c r="B424" s="72" t="s">
        <v>546</v>
      </c>
      <c r="C424" s="322">
        <v>0.09</v>
      </c>
      <c r="D424" s="324" t="s">
        <v>541</v>
      </c>
      <c r="E424" s="324" t="s">
        <v>542</v>
      </c>
      <c r="F424" s="326" t="s">
        <v>554</v>
      </c>
      <c r="G424" s="269"/>
    </row>
    <row r="425" spans="1:7" ht="12.75">
      <c r="A425" s="320"/>
      <c r="B425" s="72" t="s">
        <v>553</v>
      </c>
      <c r="C425" s="322"/>
      <c r="D425" s="324"/>
      <c r="E425" s="324"/>
      <c r="F425" s="326"/>
      <c r="G425" s="269"/>
    </row>
    <row r="426" spans="1:7" ht="12.75">
      <c r="A426" s="320" t="s">
        <v>586</v>
      </c>
      <c r="B426" s="72" t="s">
        <v>548</v>
      </c>
      <c r="C426" s="322">
        <v>0.09</v>
      </c>
      <c r="D426" s="324" t="s">
        <v>541</v>
      </c>
      <c r="E426" s="324" t="s">
        <v>542</v>
      </c>
      <c r="F426" s="326" t="s">
        <v>555</v>
      </c>
      <c r="G426" s="269"/>
    </row>
    <row r="427" spans="1:7" ht="12.75">
      <c r="A427" s="320"/>
      <c r="B427" s="72" t="s">
        <v>553</v>
      </c>
      <c r="C427" s="322"/>
      <c r="D427" s="324"/>
      <c r="E427" s="324"/>
      <c r="F427" s="326"/>
      <c r="G427" s="269"/>
    </row>
    <row r="428" spans="1:7" ht="12.75">
      <c r="A428" s="320" t="s">
        <v>586</v>
      </c>
      <c r="B428" s="72" t="s">
        <v>550</v>
      </c>
      <c r="C428" s="322">
        <v>0.09</v>
      </c>
      <c r="D428" s="324" t="s">
        <v>541</v>
      </c>
      <c r="E428" s="324" t="s">
        <v>542</v>
      </c>
      <c r="F428" s="326" t="s">
        <v>556</v>
      </c>
      <c r="G428" s="269"/>
    </row>
    <row r="429" spans="1:7" ht="12.75">
      <c r="A429" s="320"/>
      <c r="B429" s="72" t="s">
        <v>553</v>
      </c>
      <c r="C429" s="322"/>
      <c r="D429" s="324"/>
      <c r="E429" s="324"/>
      <c r="F429" s="326"/>
      <c r="G429" s="269"/>
    </row>
    <row r="430" spans="1:7" ht="12.75">
      <c r="A430" s="320" t="s">
        <v>586</v>
      </c>
      <c r="B430" s="72" t="s">
        <v>557</v>
      </c>
      <c r="C430" s="322">
        <v>0.09</v>
      </c>
      <c r="D430" s="324" t="s">
        <v>541</v>
      </c>
      <c r="E430" s="324" t="s">
        <v>558</v>
      </c>
      <c r="F430" s="326" t="s">
        <v>559</v>
      </c>
      <c r="G430" s="269"/>
    </row>
    <row r="431" spans="1:7" ht="12.75">
      <c r="A431" s="320"/>
      <c r="B431" s="72" t="s">
        <v>553</v>
      </c>
      <c r="C431" s="322"/>
      <c r="D431" s="324"/>
      <c r="E431" s="324"/>
      <c r="F431" s="326"/>
      <c r="G431" s="269"/>
    </row>
    <row r="432" spans="1:7" ht="12.75">
      <c r="A432" s="320" t="s">
        <v>586</v>
      </c>
      <c r="B432" s="72" t="s">
        <v>560</v>
      </c>
      <c r="C432" s="322">
        <v>0.09</v>
      </c>
      <c r="D432" s="324" t="s">
        <v>541</v>
      </c>
      <c r="E432" s="324" t="s">
        <v>558</v>
      </c>
      <c r="F432" s="326" t="s">
        <v>561</v>
      </c>
      <c r="G432" s="269"/>
    </row>
    <row r="433" spans="1:7" ht="12.75">
      <c r="A433" s="320"/>
      <c r="B433" s="72" t="s">
        <v>553</v>
      </c>
      <c r="C433" s="322"/>
      <c r="D433" s="324"/>
      <c r="E433" s="324"/>
      <c r="F433" s="326"/>
      <c r="G433" s="269"/>
    </row>
    <row r="434" spans="1:7" ht="12.75">
      <c r="A434" s="320" t="s">
        <v>586</v>
      </c>
      <c r="B434" s="72" t="s">
        <v>540</v>
      </c>
      <c r="C434" s="322">
        <v>0.127</v>
      </c>
      <c r="D434" s="324" t="s">
        <v>541</v>
      </c>
      <c r="E434" s="324" t="s">
        <v>542</v>
      </c>
      <c r="F434" s="326" t="s">
        <v>543</v>
      </c>
      <c r="G434" s="269"/>
    </row>
    <row r="435" spans="1:7" ht="12.75">
      <c r="A435" s="320"/>
      <c r="B435" s="72" t="s">
        <v>562</v>
      </c>
      <c r="C435" s="322"/>
      <c r="D435" s="324"/>
      <c r="E435" s="324"/>
      <c r="F435" s="326"/>
      <c r="G435" s="269"/>
    </row>
    <row r="436" spans="1:7" ht="12.75">
      <c r="A436" s="320" t="s">
        <v>586</v>
      </c>
      <c r="B436" s="72" t="s">
        <v>546</v>
      </c>
      <c r="C436" s="322">
        <v>0.127</v>
      </c>
      <c r="D436" s="324" t="s">
        <v>541</v>
      </c>
      <c r="E436" s="324" t="s">
        <v>542</v>
      </c>
      <c r="F436" s="326" t="s">
        <v>547</v>
      </c>
      <c r="G436" s="269"/>
    </row>
    <row r="437" spans="1:7" ht="12.75">
      <c r="A437" s="320"/>
      <c r="B437" s="72" t="s">
        <v>562</v>
      </c>
      <c r="C437" s="322"/>
      <c r="D437" s="324"/>
      <c r="E437" s="324"/>
      <c r="F437" s="326"/>
      <c r="G437" s="269"/>
    </row>
    <row r="438" spans="1:7" ht="12.75">
      <c r="A438" s="320" t="s">
        <v>586</v>
      </c>
      <c r="B438" s="72" t="s">
        <v>548</v>
      </c>
      <c r="C438" s="322">
        <v>0.127</v>
      </c>
      <c r="D438" s="324" t="s">
        <v>541</v>
      </c>
      <c r="E438" s="324" t="s">
        <v>542</v>
      </c>
      <c r="F438" s="326" t="s">
        <v>549</v>
      </c>
      <c r="G438" s="269"/>
    </row>
    <row r="439" spans="1:7" ht="12.75">
      <c r="A439" s="320"/>
      <c r="B439" s="72" t="s">
        <v>562</v>
      </c>
      <c r="C439" s="322"/>
      <c r="D439" s="324"/>
      <c r="E439" s="324"/>
      <c r="F439" s="326"/>
      <c r="G439" s="269"/>
    </row>
    <row r="440" spans="1:7" ht="12.75">
      <c r="A440" s="320" t="s">
        <v>586</v>
      </c>
      <c r="B440" s="72" t="s">
        <v>550</v>
      </c>
      <c r="C440" s="322">
        <v>0.127</v>
      </c>
      <c r="D440" s="324" t="s">
        <v>541</v>
      </c>
      <c r="E440" s="324" t="s">
        <v>542</v>
      </c>
      <c r="F440" s="326" t="s">
        <v>551</v>
      </c>
      <c r="G440" s="269"/>
    </row>
    <row r="441" spans="1:7" ht="12.75">
      <c r="A441" s="320"/>
      <c r="B441" s="72" t="s">
        <v>562</v>
      </c>
      <c r="C441" s="322"/>
      <c r="D441" s="324"/>
      <c r="E441" s="324"/>
      <c r="F441" s="326"/>
      <c r="G441" s="269"/>
    </row>
    <row r="442" spans="1:7" ht="12.75">
      <c r="A442" s="320" t="s">
        <v>586</v>
      </c>
      <c r="B442" s="72" t="s">
        <v>557</v>
      </c>
      <c r="C442" s="322">
        <v>0.127</v>
      </c>
      <c r="D442" s="324" t="s">
        <v>541</v>
      </c>
      <c r="E442" s="324" t="s">
        <v>558</v>
      </c>
      <c r="F442" s="326" t="s">
        <v>559</v>
      </c>
      <c r="G442" s="269"/>
    </row>
    <row r="443" spans="1:7" ht="12.75">
      <c r="A443" s="320"/>
      <c r="B443" s="72" t="s">
        <v>562</v>
      </c>
      <c r="C443" s="322"/>
      <c r="D443" s="324"/>
      <c r="E443" s="324"/>
      <c r="F443" s="326"/>
      <c r="G443" s="269"/>
    </row>
    <row r="444" spans="1:7" ht="12.75">
      <c r="A444" s="320" t="s">
        <v>586</v>
      </c>
      <c r="B444" s="72" t="s">
        <v>560</v>
      </c>
      <c r="C444" s="322">
        <v>0.127</v>
      </c>
      <c r="D444" s="324" t="s">
        <v>541</v>
      </c>
      <c r="E444" s="324" t="s">
        <v>558</v>
      </c>
      <c r="F444" s="326" t="s">
        <v>561</v>
      </c>
      <c r="G444" s="269"/>
    </row>
    <row r="445" spans="1:7" ht="12.75">
      <c r="A445" s="320"/>
      <c r="B445" s="72" t="s">
        <v>562</v>
      </c>
      <c r="C445" s="322"/>
      <c r="D445" s="324"/>
      <c r="E445" s="324"/>
      <c r="F445" s="326"/>
      <c r="G445" s="269"/>
    </row>
    <row r="446" spans="1:7" ht="12.75">
      <c r="A446" s="320" t="s">
        <v>586</v>
      </c>
      <c r="B446" s="72" t="s">
        <v>563</v>
      </c>
      <c r="C446" s="322">
        <v>0.127</v>
      </c>
      <c r="D446" s="324" t="s">
        <v>541</v>
      </c>
      <c r="E446" s="324" t="s">
        <v>564</v>
      </c>
      <c r="F446" s="326" t="s">
        <v>565</v>
      </c>
      <c r="G446" s="269"/>
    </row>
    <row r="447" spans="1:7" ht="12.75">
      <c r="A447" s="320"/>
      <c r="B447" s="72" t="s">
        <v>562</v>
      </c>
      <c r="C447" s="322"/>
      <c r="D447" s="324"/>
      <c r="E447" s="324"/>
      <c r="F447" s="326"/>
      <c r="G447" s="269"/>
    </row>
    <row r="448" spans="1:7" ht="12.75">
      <c r="A448" s="320" t="s">
        <v>586</v>
      </c>
      <c r="B448" s="72" t="s">
        <v>566</v>
      </c>
      <c r="C448" s="322">
        <v>0.127</v>
      </c>
      <c r="D448" s="324" t="s">
        <v>541</v>
      </c>
      <c r="E448" s="324" t="s">
        <v>564</v>
      </c>
      <c r="F448" s="326" t="s">
        <v>567</v>
      </c>
      <c r="G448" s="269"/>
    </row>
    <row r="449" spans="1:7" ht="12.75">
      <c r="A449" s="320"/>
      <c r="B449" s="72" t="s">
        <v>562</v>
      </c>
      <c r="C449" s="322"/>
      <c r="D449" s="324"/>
      <c r="E449" s="324"/>
      <c r="F449" s="326"/>
      <c r="G449" s="269"/>
    </row>
    <row r="450" spans="1:7" ht="12.75">
      <c r="A450" s="320" t="s">
        <v>586</v>
      </c>
      <c r="B450" s="72" t="s">
        <v>540</v>
      </c>
      <c r="C450" s="322">
        <v>0.164</v>
      </c>
      <c r="D450" s="324" t="s">
        <v>570</v>
      </c>
      <c r="E450" s="324" t="s">
        <v>558</v>
      </c>
      <c r="F450" s="326" t="s">
        <v>552</v>
      </c>
      <c r="G450" s="269"/>
    </row>
    <row r="451" spans="1:7" ht="12.75">
      <c r="A451" s="320"/>
      <c r="B451" s="72" t="s">
        <v>568</v>
      </c>
      <c r="C451" s="322"/>
      <c r="D451" s="324"/>
      <c r="E451" s="324"/>
      <c r="F451" s="326"/>
      <c r="G451" s="269"/>
    </row>
    <row r="452" spans="1:7" ht="12.75">
      <c r="A452" s="320" t="s">
        <v>586</v>
      </c>
      <c r="B452" s="72" t="s">
        <v>546</v>
      </c>
      <c r="C452" s="322">
        <v>0.164</v>
      </c>
      <c r="D452" s="324" t="s">
        <v>570</v>
      </c>
      <c r="E452" s="324" t="s">
        <v>558</v>
      </c>
      <c r="F452" s="326" t="s">
        <v>556</v>
      </c>
      <c r="G452" s="269"/>
    </row>
    <row r="453" spans="1:7" ht="12.75">
      <c r="A453" s="320"/>
      <c r="B453" s="72" t="s">
        <v>568</v>
      </c>
      <c r="C453" s="322"/>
      <c r="D453" s="324"/>
      <c r="E453" s="324"/>
      <c r="F453" s="326"/>
      <c r="G453" s="269"/>
    </row>
    <row r="454" spans="1:7" ht="12.75">
      <c r="A454" s="320" t="s">
        <v>586</v>
      </c>
      <c r="B454" s="72" t="s">
        <v>548</v>
      </c>
      <c r="C454" s="322">
        <v>0.164</v>
      </c>
      <c r="D454" s="324" t="s">
        <v>570</v>
      </c>
      <c r="E454" s="324" t="s">
        <v>558</v>
      </c>
      <c r="F454" s="326" t="s">
        <v>555</v>
      </c>
      <c r="G454" s="269"/>
    </row>
    <row r="455" spans="1:7" ht="12.75">
      <c r="A455" s="320"/>
      <c r="B455" s="72" t="s">
        <v>568</v>
      </c>
      <c r="C455" s="322"/>
      <c r="D455" s="324"/>
      <c r="E455" s="324"/>
      <c r="F455" s="326"/>
      <c r="G455" s="269"/>
    </row>
    <row r="456" spans="1:7" ht="12.75">
      <c r="A456" s="320" t="s">
        <v>586</v>
      </c>
      <c r="B456" s="72" t="s">
        <v>550</v>
      </c>
      <c r="C456" s="322">
        <v>0.164</v>
      </c>
      <c r="D456" s="324" t="s">
        <v>570</v>
      </c>
      <c r="E456" s="324" t="s">
        <v>558</v>
      </c>
      <c r="F456" s="326" t="s">
        <v>554</v>
      </c>
      <c r="G456" s="269"/>
    </row>
    <row r="457" spans="1:7" ht="12.75">
      <c r="A457" s="320"/>
      <c r="B457" s="72" t="s">
        <v>568</v>
      </c>
      <c r="C457" s="322"/>
      <c r="D457" s="324"/>
      <c r="E457" s="324"/>
      <c r="F457" s="326"/>
      <c r="G457" s="269"/>
    </row>
    <row r="458" spans="1:7" ht="12.75">
      <c r="A458" s="320" t="s">
        <v>587</v>
      </c>
      <c r="B458" s="72" t="s">
        <v>540</v>
      </c>
      <c r="C458" s="322">
        <v>0.16</v>
      </c>
      <c r="D458" s="324" t="s">
        <v>588</v>
      </c>
      <c r="E458" s="324" t="s">
        <v>229</v>
      </c>
      <c r="F458" s="326" t="s">
        <v>589</v>
      </c>
      <c r="G458" s="269"/>
    </row>
    <row r="459" spans="1:7" ht="12.75">
      <c r="A459" s="320"/>
      <c r="B459" s="72" t="s">
        <v>545</v>
      </c>
      <c r="C459" s="322"/>
      <c r="D459" s="324"/>
      <c r="E459" s="324"/>
      <c r="F459" s="326"/>
      <c r="G459" s="269"/>
    </row>
    <row r="460" spans="1:7" ht="12.75">
      <c r="A460" s="320" t="s">
        <v>587</v>
      </c>
      <c r="B460" s="72" t="s">
        <v>546</v>
      </c>
      <c r="C460" s="322">
        <v>0.16</v>
      </c>
      <c r="D460" s="324" t="s">
        <v>588</v>
      </c>
      <c r="E460" s="324" t="s">
        <v>229</v>
      </c>
      <c r="F460" s="326" t="s">
        <v>590</v>
      </c>
      <c r="G460" s="269"/>
    </row>
    <row r="461" spans="1:7" ht="12.75">
      <c r="A461" s="320"/>
      <c r="B461" s="72" t="s">
        <v>545</v>
      </c>
      <c r="C461" s="322"/>
      <c r="D461" s="324"/>
      <c r="E461" s="324"/>
      <c r="F461" s="326"/>
      <c r="G461" s="269"/>
    </row>
    <row r="462" spans="1:7" ht="12.75">
      <c r="A462" s="320" t="s">
        <v>587</v>
      </c>
      <c r="B462" s="72" t="s">
        <v>591</v>
      </c>
      <c r="C462" s="322">
        <v>0.14</v>
      </c>
      <c r="D462" s="324" t="s">
        <v>588</v>
      </c>
      <c r="E462" s="324" t="s">
        <v>229</v>
      </c>
      <c r="F462" s="326" t="s">
        <v>592</v>
      </c>
      <c r="G462" s="269"/>
    </row>
    <row r="463" spans="1:7" ht="12.75">
      <c r="A463" s="320"/>
      <c r="B463" s="72" t="s">
        <v>553</v>
      </c>
      <c r="C463" s="322"/>
      <c r="D463" s="324"/>
      <c r="E463" s="324"/>
      <c r="F463" s="326"/>
      <c r="G463" s="269"/>
    </row>
    <row r="464" spans="1:7" ht="12.75">
      <c r="A464" s="320" t="s">
        <v>587</v>
      </c>
      <c r="B464" s="72" t="s">
        <v>546</v>
      </c>
      <c r="C464" s="322">
        <v>0.14</v>
      </c>
      <c r="D464" s="324" t="s">
        <v>588</v>
      </c>
      <c r="E464" s="324" t="s">
        <v>229</v>
      </c>
      <c r="F464" s="326" t="s">
        <v>556</v>
      </c>
      <c r="G464" s="269"/>
    </row>
    <row r="465" spans="1:7" ht="12.75">
      <c r="A465" s="320"/>
      <c r="B465" s="72" t="s">
        <v>553</v>
      </c>
      <c r="C465" s="322"/>
      <c r="D465" s="324"/>
      <c r="E465" s="324"/>
      <c r="F465" s="326"/>
      <c r="G465" s="269"/>
    </row>
    <row r="466" spans="1:7" ht="12.75">
      <c r="A466" s="320" t="s">
        <v>587</v>
      </c>
      <c r="B466" s="72" t="s">
        <v>593</v>
      </c>
      <c r="C466" s="322">
        <v>0.16</v>
      </c>
      <c r="D466" s="324" t="s">
        <v>588</v>
      </c>
      <c r="E466" s="324" t="s">
        <v>564</v>
      </c>
      <c r="F466" s="326" t="s">
        <v>547</v>
      </c>
      <c r="G466" s="269"/>
    </row>
    <row r="467" spans="1:7" ht="12.75">
      <c r="A467" s="320"/>
      <c r="B467" s="72" t="s">
        <v>562</v>
      </c>
      <c r="C467" s="322"/>
      <c r="D467" s="324"/>
      <c r="E467" s="324"/>
      <c r="F467" s="326"/>
      <c r="G467" s="269"/>
    </row>
    <row r="468" spans="1:7" ht="12.75">
      <c r="A468" s="320" t="s">
        <v>587</v>
      </c>
      <c r="B468" s="72" t="s">
        <v>594</v>
      </c>
      <c r="C468" s="322">
        <v>0.16</v>
      </c>
      <c r="D468" s="324" t="s">
        <v>588</v>
      </c>
      <c r="E468" s="324" t="s">
        <v>564</v>
      </c>
      <c r="F468" s="326" t="s">
        <v>584</v>
      </c>
      <c r="G468" s="269"/>
    </row>
    <row r="469" spans="1:7" ht="12.75">
      <c r="A469" s="320"/>
      <c r="B469" s="72" t="s">
        <v>562</v>
      </c>
      <c r="C469" s="322"/>
      <c r="D469" s="324"/>
      <c r="E469" s="324"/>
      <c r="F469" s="326"/>
      <c r="G469" s="269"/>
    </row>
    <row r="470" spans="1:7" ht="12.75">
      <c r="A470" s="320" t="s">
        <v>587</v>
      </c>
      <c r="B470" s="72" t="s">
        <v>595</v>
      </c>
      <c r="C470" s="322">
        <v>0.16</v>
      </c>
      <c r="D470" s="324" t="s">
        <v>588</v>
      </c>
      <c r="E470" s="324" t="s">
        <v>564</v>
      </c>
      <c r="F470" s="326" t="s">
        <v>596</v>
      </c>
      <c r="G470" s="269"/>
    </row>
    <row r="471" spans="1:7" ht="12.75">
      <c r="A471" s="320"/>
      <c r="B471" s="72" t="s">
        <v>562</v>
      </c>
      <c r="C471" s="322"/>
      <c r="D471" s="324"/>
      <c r="E471" s="324"/>
      <c r="F471" s="326"/>
      <c r="G471" s="269"/>
    </row>
    <row r="472" spans="1:7" ht="12.75">
      <c r="A472" s="320" t="s">
        <v>587</v>
      </c>
      <c r="B472" s="72" t="s">
        <v>597</v>
      </c>
      <c r="C472" s="322">
        <v>0.16</v>
      </c>
      <c r="D472" s="324" t="s">
        <v>588</v>
      </c>
      <c r="E472" s="324" t="s">
        <v>564</v>
      </c>
      <c r="F472" s="326" t="s">
        <v>554</v>
      </c>
      <c r="G472" s="269"/>
    </row>
    <row r="473" spans="1:7" ht="12.75">
      <c r="A473" s="320"/>
      <c r="B473" s="72" t="s">
        <v>562</v>
      </c>
      <c r="C473" s="322"/>
      <c r="D473" s="324"/>
      <c r="E473" s="324"/>
      <c r="F473" s="326"/>
      <c r="G473" s="269"/>
    </row>
    <row r="474" spans="1:7" ht="12.75">
      <c r="A474" s="320" t="s">
        <v>587</v>
      </c>
      <c r="B474" s="72" t="s">
        <v>598</v>
      </c>
      <c r="C474" s="322">
        <v>0.16</v>
      </c>
      <c r="D474" s="324" t="s">
        <v>588</v>
      </c>
      <c r="E474" s="324" t="s">
        <v>229</v>
      </c>
      <c r="F474" s="326" t="s">
        <v>599</v>
      </c>
      <c r="G474" s="269"/>
    </row>
    <row r="475" spans="1:7" ht="12.75">
      <c r="A475" s="320"/>
      <c r="B475" s="72" t="s">
        <v>562</v>
      </c>
      <c r="C475" s="322"/>
      <c r="D475" s="324"/>
      <c r="E475" s="324"/>
      <c r="F475" s="326"/>
      <c r="G475" s="269"/>
    </row>
    <row r="476" spans="1:7" ht="12.75">
      <c r="A476" s="320" t="s">
        <v>587</v>
      </c>
      <c r="B476" s="72" t="s">
        <v>600</v>
      </c>
      <c r="C476" s="322">
        <v>0.16</v>
      </c>
      <c r="D476" s="324" t="s">
        <v>588</v>
      </c>
      <c r="E476" s="324" t="s">
        <v>229</v>
      </c>
      <c r="F476" s="326" t="s">
        <v>583</v>
      </c>
      <c r="G476" s="269"/>
    </row>
    <row r="477" spans="1:7" ht="12.75">
      <c r="A477" s="320"/>
      <c r="B477" s="72" t="s">
        <v>562</v>
      </c>
      <c r="C477" s="322"/>
      <c r="D477" s="324"/>
      <c r="E477" s="324"/>
      <c r="F477" s="326"/>
      <c r="G477" s="269"/>
    </row>
    <row r="478" spans="1:7" ht="12.75">
      <c r="A478" s="320" t="s">
        <v>601</v>
      </c>
      <c r="B478" s="72" t="s">
        <v>540</v>
      </c>
      <c r="C478" s="322">
        <v>0.085</v>
      </c>
      <c r="D478" s="324" t="s">
        <v>588</v>
      </c>
      <c r="E478" s="324" t="s">
        <v>602</v>
      </c>
      <c r="F478" s="326" t="s">
        <v>572</v>
      </c>
      <c r="G478" s="269"/>
    </row>
    <row r="479" spans="1:7" ht="12.75">
      <c r="A479" s="320"/>
      <c r="B479" s="72" t="s">
        <v>545</v>
      </c>
      <c r="C479" s="322"/>
      <c r="D479" s="324"/>
      <c r="E479" s="324"/>
      <c r="F479" s="326"/>
      <c r="G479" s="269"/>
    </row>
    <row r="480" spans="1:7" ht="12.75">
      <c r="A480" s="320" t="s">
        <v>601</v>
      </c>
      <c r="B480" s="72" t="s">
        <v>546</v>
      </c>
      <c r="C480" s="322">
        <v>0.085</v>
      </c>
      <c r="D480" s="324" t="s">
        <v>588</v>
      </c>
      <c r="E480" s="324" t="s">
        <v>602</v>
      </c>
      <c r="F480" s="326" t="s">
        <v>547</v>
      </c>
      <c r="G480" s="269"/>
    </row>
    <row r="481" spans="1:7" ht="12.75">
      <c r="A481" s="320"/>
      <c r="B481" s="72" t="s">
        <v>545</v>
      </c>
      <c r="C481" s="322"/>
      <c r="D481" s="324"/>
      <c r="E481" s="324"/>
      <c r="F481" s="326"/>
      <c r="G481" s="269"/>
    </row>
    <row r="482" spans="1:7" ht="12.75">
      <c r="A482" s="320" t="s">
        <v>601</v>
      </c>
      <c r="B482" s="72" t="s">
        <v>593</v>
      </c>
      <c r="C482" s="322">
        <v>0.085</v>
      </c>
      <c r="D482" s="324" t="s">
        <v>588</v>
      </c>
      <c r="E482" s="324" t="s">
        <v>603</v>
      </c>
      <c r="F482" s="326" t="s">
        <v>552</v>
      </c>
      <c r="G482" s="269"/>
    </row>
    <row r="483" spans="1:7" ht="12.75">
      <c r="A483" s="320"/>
      <c r="B483" s="72" t="s">
        <v>545</v>
      </c>
      <c r="C483" s="322"/>
      <c r="D483" s="324"/>
      <c r="E483" s="324"/>
      <c r="F483" s="326"/>
      <c r="G483" s="269"/>
    </row>
    <row r="484" spans="1:7" ht="12.75">
      <c r="A484" s="320" t="s">
        <v>601</v>
      </c>
      <c r="B484" s="72" t="s">
        <v>594</v>
      </c>
      <c r="C484" s="322">
        <v>0.085</v>
      </c>
      <c r="D484" s="324" t="s">
        <v>588</v>
      </c>
      <c r="E484" s="324" t="s">
        <v>603</v>
      </c>
      <c r="F484" s="326" t="s">
        <v>592</v>
      </c>
      <c r="G484" s="269"/>
    </row>
    <row r="485" spans="1:7" ht="12.75">
      <c r="A485" s="320"/>
      <c r="B485" s="72" t="s">
        <v>545</v>
      </c>
      <c r="C485" s="322"/>
      <c r="D485" s="324"/>
      <c r="E485" s="324"/>
      <c r="F485" s="326"/>
      <c r="G485" s="269"/>
    </row>
    <row r="486" spans="1:7" ht="12.75">
      <c r="A486" s="320" t="s">
        <v>601</v>
      </c>
      <c r="B486" s="72" t="s">
        <v>604</v>
      </c>
      <c r="C486" s="322">
        <v>0.085</v>
      </c>
      <c r="D486" s="324" t="s">
        <v>588</v>
      </c>
      <c r="E486" s="324" t="s">
        <v>605</v>
      </c>
      <c r="F486" s="326" t="s">
        <v>559</v>
      </c>
      <c r="G486" s="269"/>
    </row>
    <row r="487" spans="1:7" ht="12.75">
      <c r="A487" s="320"/>
      <c r="B487" s="72" t="s">
        <v>545</v>
      </c>
      <c r="C487" s="322"/>
      <c r="D487" s="324"/>
      <c r="E487" s="324"/>
      <c r="F487" s="326"/>
      <c r="G487" s="269"/>
    </row>
    <row r="488" spans="1:7" ht="12.75">
      <c r="A488" s="320" t="s">
        <v>601</v>
      </c>
      <c r="B488" s="72" t="s">
        <v>606</v>
      </c>
      <c r="C488" s="322">
        <v>0.1</v>
      </c>
      <c r="D488" s="324" t="s">
        <v>588</v>
      </c>
      <c r="E488" s="324" t="s">
        <v>605</v>
      </c>
      <c r="F488" s="326" t="s">
        <v>567</v>
      </c>
      <c r="G488" s="269"/>
    </row>
    <row r="489" spans="1:7" ht="12.75">
      <c r="A489" s="320"/>
      <c r="B489" s="72" t="s">
        <v>545</v>
      </c>
      <c r="C489" s="322"/>
      <c r="D489" s="324"/>
      <c r="E489" s="324"/>
      <c r="F489" s="326"/>
      <c r="G489" s="269"/>
    </row>
    <row r="490" spans="1:7" ht="12.75">
      <c r="A490" s="320" t="s">
        <v>601</v>
      </c>
      <c r="B490" s="72" t="s">
        <v>591</v>
      </c>
      <c r="C490" s="322">
        <v>0.105</v>
      </c>
      <c r="D490" s="324" t="s">
        <v>588</v>
      </c>
      <c r="E490" s="324" t="s">
        <v>602</v>
      </c>
      <c r="F490" s="326" t="s">
        <v>573</v>
      </c>
      <c r="G490" s="269"/>
    </row>
    <row r="491" spans="1:7" ht="12.75">
      <c r="A491" s="320"/>
      <c r="B491" s="72" t="s">
        <v>553</v>
      </c>
      <c r="C491" s="322"/>
      <c r="D491" s="324"/>
      <c r="E491" s="324"/>
      <c r="F491" s="326"/>
      <c r="G491" s="269"/>
    </row>
    <row r="492" spans="1:7" ht="12.75">
      <c r="A492" s="320" t="s">
        <v>601</v>
      </c>
      <c r="B492" s="72" t="s">
        <v>546</v>
      </c>
      <c r="C492" s="322">
        <v>0.105</v>
      </c>
      <c r="D492" s="324" t="s">
        <v>588</v>
      </c>
      <c r="E492" s="324" t="s">
        <v>602</v>
      </c>
      <c r="F492" s="326" t="s">
        <v>551</v>
      </c>
      <c r="G492" s="269"/>
    </row>
    <row r="493" spans="1:7" ht="12.75">
      <c r="A493" s="320"/>
      <c r="B493" s="72" t="s">
        <v>553</v>
      </c>
      <c r="C493" s="322"/>
      <c r="D493" s="324"/>
      <c r="E493" s="324"/>
      <c r="F493" s="326"/>
      <c r="G493" s="269"/>
    </row>
    <row r="494" spans="1:7" ht="12.75">
      <c r="A494" s="320" t="s">
        <v>601</v>
      </c>
      <c r="B494" s="72" t="s">
        <v>593</v>
      </c>
      <c r="C494" s="322">
        <v>0.105</v>
      </c>
      <c r="D494" s="324" t="s">
        <v>588</v>
      </c>
      <c r="E494" s="324" t="s">
        <v>603</v>
      </c>
      <c r="F494" s="326" t="s">
        <v>607</v>
      </c>
      <c r="G494" s="269"/>
    </row>
    <row r="495" spans="1:7" ht="12.75">
      <c r="A495" s="320"/>
      <c r="B495" s="72" t="s">
        <v>553</v>
      </c>
      <c r="C495" s="322"/>
      <c r="D495" s="324"/>
      <c r="E495" s="324"/>
      <c r="F495" s="326"/>
      <c r="G495" s="269"/>
    </row>
    <row r="496" spans="1:7" ht="12.75">
      <c r="A496" s="320" t="s">
        <v>601</v>
      </c>
      <c r="B496" s="72" t="s">
        <v>594</v>
      </c>
      <c r="C496" s="322">
        <v>0.105</v>
      </c>
      <c r="D496" s="324" t="s">
        <v>588</v>
      </c>
      <c r="E496" s="324" t="s">
        <v>603</v>
      </c>
      <c r="F496" s="326" t="s">
        <v>589</v>
      </c>
      <c r="G496" s="269"/>
    </row>
    <row r="497" spans="1:7" ht="12.75">
      <c r="A497" s="320"/>
      <c r="B497" s="72" t="s">
        <v>553</v>
      </c>
      <c r="C497" s="322"/>
      <c r="D497" s="324"/>
      <c r="E497" s="324"/>
      <c r="F497" s="326"/>
      <c r="G497" s="269"/>
    </row>
    <row r="498" spans="1:7" ht="12.75">
      <c r="A498" s="320" t="s">
        <v>601</v>
      </c>
      <c r="B498" s="72" t="s">
        <v>540</v>
      </c>
      <c r="C498" s="322">
        <v>0.135</v>
      </c>
      <c r="D498" s="324" t="s">
        <v>588</v>
      </c>
      <c r="E498" s="324" t="s">
        <v>542</v>
      </c>
      <c r="F498" s="326" t="s">
        <v>574</v>
      </c>
      <c r="G498" s="269"/>
    </row>
    <row r="499" spans="1:7" ht="12.75">
      <c r="A499" s="320"/>
      <c r="B499" s="72" t="s">
        <v>562</v>
      </c>
      <c r="C499" s="322"/>
      <c r="D499" s="324"/>
      <c r="E499" s="324"/>
      <c r="F499" s="326"/>
      <c r="G499" s="269"/>
    </row>
    <row r="500" spans="1:7" ht="12.75">
      <c r="A500" s="320" t="s">
        <v>601</v>
      </c>
      <c r="B500" s="72" t="s">
        <v>546</v>
      </c>
      <c r="C500" s="322">
        <v>0.135</v>
      </c>
      <c r="D500" s="324" t="s">
        <v>588</v>
      </c>
      <c r="E500" s="324" t="s">
        <v>542</v>
      </c>
      <c r="F500" s="326" t="s">
        <v>584</v>
      </c>
      <c r="G500" s="269"/>
    </row>
    <row r="501" spans="1:7" ht="12.75">
      <c r="A501" s="320"/>
      <c r="B501" s="72" t="s">
        <v>562</v>
      </c>
      <c r="C501" s="322"/>
      <c r="D501" s="324"/>
      <c r="E501" s="324"/>
      <c r="F501" s="326"/>
      <c r="G501" s="269"/>
    </row>
    <row r="502" spans="1:7" ht="12.75">
      <c r="A502" s="320" t="s">
        <v>601</v>
      </c>
      <c r="B502" s="72" t="s">
        <v>593</v>
      </c>
      <c r="C502" s="322">
        <v>0.135</v>
      </c>
      <c r="D502" s="324" t="s">
        <v>588</v>
      </c>
      <c r="E502" s="324" t="s">
        <v>603</v>
      </c>
      <c r="F502" s="326" t="s">
        <v>555</v>
      </c>
      <c r="G502" s="269"/>
    </row>
    <row r="503" spans="1:7" ht="12.75">
      <c r="A503" s="320"/>
      <c r="B503" s="72" t="s">
        <v>562</v>
      </c>
      <c r="C503" s="322"/>
      <c r="D503" s="324"/>
      <c r="E503" s="324"/>
      <c r="F503" s="326"/>
      <c r="G503" s="269"/>
    </row>
    <row r="504" spans="1:7" ht="12.75">
      <c r="A504" s="320" t="s">
        <v>601</v>
      </c>
      <c r="B504" s="72" t="s">
        <v>594</v>
      </c>
      <c r="C504" s="322">
        <v>0.135</v>
      </c>
      <c r="D504" s="324" t="s">
        <v>588</v>
      </c>
      <c r="E504" s="324" t="s">
        <v>603</v>
      </c>
      <c r="F504" s="326" t="s">
        <v>599</v>
      </c>
      <c r="G504" s="269"/>
    </row>
    <row r="505" spans="1:7" ht="12.75">
      <c r="A505" s="320"/>
      <c r="B505" s="72" t="s">
        <v>562</v>
      </c>
      <c r="C505" s="322"/>
      <c r="D505" s="324"/>
      <c r="E505" s="324"/>
      <c r="F505" s="326"/>
      <c r="G505" s="269"/>
    </row>
    <row r="506" spans="1:7" ht="12.75">
      <c r="A506" s="320" t="s">
        <v>601</v>
      </c>
      <c r="B506" s="72" t="s">
        <v>604</v>
      </c>
      <c r="C506" s="322">
        <v>0.135</v>
      </c>
      <c r="D506" s="324" t="s">
        <v>588</v>
      </c>
      <c r="E506" s="324" t="s">
        <v>605</v>
      </c>
      <c r="F506" s="326" t="s">
        <v>565</v>
      </c>
      <c r="G506" s="269"/>
    </row>
    <row r="507" spans="1:7" ht="12.75">
      <c r="A507" s="320"/>
      <c r="B507" s="72" t="s">
        <v>562</v>
      </c>
      <c r="C507" s="322"/>
      <c r="D507" s="324"/>
      <c r="E507" s="324"/>
      <c r="F507" s="326"/>
      <c r="G507" s="269"/>
    </row>
    <row r="508" spans="1:7" ht="12.75">
      <c r="A508" s="320" t="s">
        <v>601</v>
      </c>
      <c r="B508" s="72" t="s">
        <v>606</v>
      </c>
      <c r="C508" s="322">
        <v>0.135</v>
      </c>
      <c r="D508" s="324" t="s">
        <v>588</v>
      </c>
      <c r="E508" s="324" t="s">
        <v>605</v>
      </c>
      <c r="F508" s="326" t="s">
        <v>561</v>
      </c>
      <c r="G508" s="269"/>
    </row>
    <row r="509" spans="1:7" ht="12.75">
      <c r="A509" s="320"/>
      <c r="B509" s="72" t="s">
        <v>562</v>
      </c>
      <c r="C509" s="322"/>
      <c r="D509" s="324"/>
      <c r="E509" s="324"/>
      <c r="F509" s="326"/>
      <c r="G509" s="269"/>
    </row>
    <row r="510" spans="1:7" ht="12.75">
      <c r="A510" s="320" t="s">
        <v>601</v>
      </c>
      <c r="B510" s="72" t="s">
        <v>540</v>
      </c>
      <c r="C510" s="322">
        <v>0.165</v>
      </c>
      <c r="D510" s="324" t="s">
        <v>588</v>
      </c>
      <c r="E510" s="324" t="s">
        <v>542</v>
      </c>
      <c r="F510" s="326" t="s">
        <v>575</v>
      </c>
      <c r="G510" s="269"/>
    </row>
    <row r="511" spans="1:7" ht="12.75">
      <c r="A511" s="320"/>
      <c r="B511" s="72" t="s">
        <v>568</v>
      </c>
      <c r="C511" s="322"/>
      <c r="D511" s="324"/>
      <c r="E511" s="324"/>
      <c r="F511" s="326"/>
      <c r="G511" s="269"/>
    </row>
    <row r="512" spans="1:7" ht="12.75">
      <c r="A512" s="320" t="s">
        <v>601</v>
      </c>
      <c r="B512" s="72" t="s">
        <v>608</v>
      </c>
      <c r="C512" s="322">
        <v>0.165</v>
      </c>
      <c r="D512" s="324" t="s">
        <v>588</v>
      </c>
      <c r="E512" s="324" t="s">
        <v>542</v>
      </c>
      <c r="F512" s="326" t="s">
        <v>585</v>
      </c>
      <c r="G512" s="269"/>
    </row>
    <row r="513" spans="1:7" ht="12.75">
      <c r="A513" s="320"/>
      <c r="B513" s="72" t="s">
        <v>568</v>
      </c>
      <c r="C513" s="322"/>
      <c r="D513" s="324"/>
      <c r="E513" s="324"/>
      <c r="F513" s="326"/>
      <c r="G513" s="269"/>
    </row>
    <row r="514" spans="1:7" ht="12.75">
      <c r="A514" s="320" t="s">
        <v>601</v>
      </c>
      <c r="B514" s="72" t="s">
        <v>593</v>
      </c>
      <c r="C514" s="322">
        <v>0.165</v>
      </c>
      <c r="D514" s="324" t="s">
        <v>588</v>
      </c>
      <c r="E514" s="324" t="s">
        <v>603</v>
      </c>
      <c r="F514" s="326" t="s">
        <v>609</v>
      </c>
      <c r="G514" s="269"/>
    </row>
    <row r="515" spans="1:7" ht="12.75">
      <c r="A515" s="320"/>
      <c r="B515" s="72" t="s">
        <v>568</v>
      </c>
      <c r="C515" s="322"/>
      <c r="D515" s="324"/>
      <c r="E515" s="324"/>
      <c r="F515" s="326"/>
      <c r="G515" s="269"/>
    </row>
    <row r="516" spans="1:7" ht="12.75">
      <c r="A516" s="320" t="s">
        <v>601</v>
      </c>
      <c r="B516" s="72" t="s">
        <v>594</v>
      </c>
      <c r="C516" s="322">
        <v>0.165</v>
      </c>
      <c r="D516" s="324" t="s">
        <v>588</v>
      </c>
      <c r="E516" s="324" t="s">
        <v>603</v>
      </c>
      <c r="F516" s="326" t="s">
        <v>610</v>
      </c>
      <c r="G516" s="269"/>
    </row>
    <row r="517" spans="1:7" ht="12.75">
      <c r="A517" s="320"/>
      <c r="B517" s="72" t="s">
        <v>568</v>
      </c>
      <c r="C517" s="322"/>
      <c r="D517" s="324"/>
      <c r="E517" s="324"/>
      <c r="F517" s="326"/>
      <c r="G517" s="269"/>
    </row>
    <row r="518" spans="1:7" ht="12.75">
      <c r="A518" s="320" t="s">
        <v>611</v>
      </c>
      <c r="B518" s="72" t="s">
        <v>540</v>
      </c>
      <c r="C518" s="322">
        <v>0.16</v>
      </c>
      <c r="D518" s="324" t="s">
        <v>588</v>
      </c>
      <c r="E518" s="324" t="s">
        <v>542</v>
      </c>
      <c r="F518" s="326" t="s">
        <v>574</v>
      </c>
      <c r="G518" s="269"/>
    </row>
    <row r="519" spans="1:7" ht="12.75">
      <c r="A519" s="320"/>
      <c r="B519" s="72" t="s">
        <v>545</v>
      </c>
      <c r="C519" s="322"/>
      <c r="D519" s="324"/>
      <c r="E519" s="324"/>
      <c r="F519" s="326"/>
      <c r="G519" s="269"/>
    </row>
    <row r="520" spans="1:7" ht="12.75">
      <c r="A520" s="320" t="s">
        <v>611</v>
      </c>
      <c r="B520" s="72" t="s">
        <v>546</v>
      </c>
      <c r="C520" s="322">
        <v>0.16</v>
      </c>
      <c r="D520" s="324" t="s">
        <v>588</v>
      </c>
      <c r="E520" s="324" t="s">
        <v>542</v>
      </c>
      <c r="F520" s="326" t="s">
        <v>547</v>
      </c>
      <c r="G520" s="269"/>
    </row>
    <row r="521" spans="1:7" ht="12.75">
      <c r="A521" s="320"/>
      <c r="B521" s="72" t="s">
        <v>545</v>
      </c>
      <c r="C521" s="322"/>
      <c r="D521" s="324"/>
      <c r="E521" s="324"/>
      <c r="F521" s="326"/>
      <c r="G521" s="269"/>
    </row>
    <row r="522" spans="1:7" ht="12.75">
      <c r="A522" s="320" t="s">
        <v>611</v>
      </c>
      <c r="B522" s="72" t="s">
        <v>612</v>
      </c>
      <c r="C522" s="322">
        <v>0.16</v>
      </c>
      <c r="D522" s="324" t="s">
        <v>588</v>
      </c>
      <c r="E522" s="324" t="s">
        <v>542</v>
      </c>
      <c r="F522" s="326" t="s">
        <v>575</v>
      </c>
      <c r="G522" s="269"/>
    </row>
    <row r="523" spans="1:7" ht="12.75">
      <c r="A523" s="320"/>
      <c r="B523" s="72" t="s">
        <v>545</v>
      </c>
      <c r="C523" s="322"/>
      <c r="D523" s="324"/>
      <c r="E523" s="324"/>
      <c r="F523" s="326"/>
      <c r="G523" s="269"/>
    </row>
    <row r="524" spans="1:7" ht="12.75">
      <c r="A524" s="320" t="s">
        <v>611</v>
      </c>
      <c r="B524" s="72" t="s">
        <v>613</v>
      </c>
      <c r="C524" s="322">
        <v>0.16</v>
      </c>
      <c r="D524" s="324" t="s">
        <v>588</v>
      </c>
      <c r="E524" s="324" t="s">
        <v>542</v>
      </c>
      <c r="F524" s="326" t="s">
        <v>551</v>
      </c>
      <c r="G524" s="269"/>
    </row>
    <row r="525" spans="1:7" ht="12.75">
      <c r="A525" s="320"/>
      <c r="B525" s="72" t="s">
        <v>545</v>
      </c>
      <c r="C525" s="322"/>
      <c r="D525" s="324"/>
      <c r="E525" s="324"/>
      <c r="F525" s="326"/>
      <c r="G525" s="269"/>
    </row>
    <row r="526" spans="1:7" ht="12.75">
      <c r="A526" s="320" t="s">
        <v>611</v>
      </c>
      <c r="B526" s="72" t="s">
        <v>591</v>
      </c>
      <c r="C526" s="322">
        <v>0.125</v>
      </c>
      <c r="D526" s="324" t="s">
        <v>588</v>
      </c>
      <c r="E526" s="324" t="s">
        <v>542</v>
      </c>
      <c r="F526" s="326" t="s">
        <v>614</v>
      </c>
      <c r="G526" s="269"/>
    </row>
    <row r="527" spans="1:7" ht="12.75">
      <c r="A527" s="320"/>
      <c r="B527" s="72" t="s">
        <v>553</v>
      </c>
      <c r="C527" s="322"/>
      <c r="D527" s="324"/>
      <c r="E527" s="324"/>
      <c r="F527" s="326"/>
      <c r="G527" s="269"/>
    </row>
    <row r="528" spans="1:7" ht="12.75">
      <c r="A528" s="320" t="s">
        <v>611</v>
      </c>
      <c r="B528" s="72" t="s">
        <v>546</v>
      </c>
      <c r="C528" s="322">
        <v>0.125</v>
      </c>
      <c r="D528" s="324" t="s">
        <v>588</v>
      </c>
      <c r="E528" s="324" t="s">
        <v>542</v>
      </c>
      <c r="F528" s="326" t="s">
        <v>554</v>
      </c>
      <c r="G528" s="269"/>
    </row>
    <row r="529" spans="1:7" ht="12.75">
      <c r="A529" s="320"/>
      <c r="B529" s="72" t="s">
        <v>553</v>
      </c>
      <c r="C529" s="322"/>
      <c r="D529" s="324"/>
      <c r="E529" s="324"/>
      <c r="F529" s="326"/>
      <c r="G529" s="269"/>
    </row>
    <row r="530" spans="1:7" ht="12.75">
      <c r="A530" s="320" t="s">
        <v>611</v>
      </c>
      <c r="B530" s="72" t="s">
        <v>548</v>
      </c>
      <c r="C530" s="322">
        <v>0.125</v>
      </c>
      <c r="D530" s="324" t="s">
        <v>588</v>
      </c>
      <c r="E530" s="324" t="s">
        <v>542</v>
      </c>
      <c r="F530" s="326" t="s">
        <v>565</v>
      </c>
      <c r="G530" s="269"/>
    </row>
    <row r="531" spans="1:7" ht="12.75">
      <c r="A531" s="320"/>
      <c r="B531" s="72" t="s">
        <v>553</v>
      </c>
      <c r="C531" s="322"/>
      <c r="D531" s="324"/>
      <c r="E531" s="324"/>
      <c r="F531" s="326"/>
      <c r="G531" s="269"/>
    </row>
    <row r="532" spans="1:7" ht="12.75">
      <c r="A532" s="320" t="s">
        <v>611</v>
      </c>
      <c r="B532" s="72" t="s">
        <v>550</v>
      </c>
      <c r="C532" s="322">
        <v>0.125</v>
      </c>
      <c r="D532" s="324" t="s">
        <v>588</v>
      </c>
      <c r="E532" s="324" t="s">
        <v>542</v>
      </c>
      <c r="F532" s="326" t="s">
        <v>556</v>
      </c>
      <c r="G532" s="269"/>
    </row>
    <row r="533" spans="1:7" ht="12.75">
      <c r="A533" s="320"/>
      <c r="B533" s="72" t="s">
        <v>553</v>
      </c>
      <c r="C533" s="322"/>
      <c r="D533" s="324"/>
      <c r="E533" s="324"/>
      <c r="F533" s="326"/>
      <c r="G533" s="269"/>
    </row>
    <row r="534" spans="1:7" ht="12.75">
      <c r="A534" s="320" t="s">
        <v>611</v>
      </c>
      <c r="B534" s="72" t="s">
        <v>557</v>
      </c>
      <c r="C534" s="322">
        <v>0.125</v>
      </c>
      <c r="D534" s="324" t="s">
        <v>588</v>
      </c>
      <c r="E534" s="324" t="s">
        <v>558</v>
      </c>
      <c r="F534" s="326" t="s">
        <v>559</v>
      </c>
      <c r="G534" s="269"/>
    </row>
    <row r="535" spans="1:7" ht="12.75">
      <c r="A535" s="320"/>
      <c r="B535" s="72" t="s">
        <v>553</v>
      </c>
      <c r="C535" s="322"/>
      <c r="D535" s="324"/>
      <c r="E535" s="324"/>
      <c r="F535" s="326"/>
      <c r="G535" s="269"/>
    </row>
    <row r="536" spans="1:7" ht="12.75">
      <c r="A536" s="320" t="s">
        <v>611</v>
      </c>
      <c r="B536" s="72" t="s">
        <v>560</v>
      </c>
      <c r="C536" s="322">
        <v>0.125</v>
      </c>
      <c r="D536" s="324" t="s">
        <v>588</v>
      </c>
      <c r="E536" s="324" t="s">
        <v>558</v>
      </c>
      <c r="F536" s="326" t="s">
        <v>589</v>
      </c>
      <c r="G536" s="269"/>
    </row>
    <row r="537" spans="1:7" ht="12.75">
      <c r="A537" s="320"/>
      <c r="B537" s="72" t="s">
        <v>553</v>
      </c>
      <c r="C537" s="322"/>
      <c r="D537" s="324"/>
      <c r="E537" s="324"/>
      <c r="F537" s="326"/>
      <c r="G537" s="269"/>
    </row>
    <row r="538" spans="1:7" ht="12.75">
      <c r="A538" s="320" t="s">
        <v>611</v>
      </c>
      <c r="B538" s="72" t="s">
        <v>540</v>
      </c>
      <c r="C538" s="322">
        <v>0.09</v>
      </c>
      <c r="D538" s="324" t="s">
        <v>588</v>
      </c>
      <c r="E538" s="324" t="s">
        <v>542</v>
      </c>
      <c r="F538" s="326" t="s">
        <v>615</v>
      </c>
      <c r="G538" s="269"/>
    </row>
    <row r="539" spans="1:7" ht="12.75">
      <c r="A539" s="320"/>
      <c r="B539" s="72" t="s">
        <v>562</v>
      </c>
      <c r="C539" s="322"/>
      <c r="D539" s="324"/>
      <c r="E539" s="324"/>
      <c r="F539" s="326"/>
      <c r="G539" s="269"/>
    </row>
    <row r="540" spans="1:7" ht="12.75">
      <c r="A540" s="320" t="s">
        <v>611</v>
      </c>
      <c r="B540" s="72" t="s">
        <v>546</v>
      </c>
      <c r="C540" s="322">
        <v>0.09</v>
      </c>
      <c r="D540" s="324" t="s">
        <v>588</v>
      </c>
      <c r="E540" s="324" t="s">
        <v>542</v>
      </c>
      <c r="F540" s="326" t="s">
        <v>584</v>
      </c>
      <c r="G540" s="269"/>
    </row>
    <row r="541" spans="1:7" ht="12.75">
      <c r="A541" s="320"/>
      <c r="B541" s="72" t="s">
        <v>562</v>
      </c>
      <c r="C541" s="322"/>
      <c r="D541" s="324"/>
      <c r="E541" s="324"/>
      <c r="F541" s="326"/>
      <c r="G541" s="269"/>
    </row>
    <row r="542" spans="1:7" ht="12.75">
      <c r="A542" s="320" t="s">
        <v>611</v>
      </c>
      <c r="B542" s="72" t="s">
        <v>612</v>
      </c>
      <c r="C542" s="322">
        <v>0.09</v>
      </c>
      <c r="D542" s="324" t="s">
        <v>588</v>
      </c>
      <c r="E542" s="324" t="s">
        <v>542</v>
      </c>
      <c r="F542" s="326" t="s">
        <v>607</v>
      </c>
      <c r="G542" s="269"/>
    </row>
    <row r="543" spans="1:7" ht="12.75">
      <c r="A543" s="320"/>
      <c r="B543" s="72" t="s">
        <v>562</v>
      </c>
      <c r="C543" s="322"/>
      <c r="D543" s="324"/>
      <c r="E543" s="324"/>
      <c r="F543" s="326"/>
      <c r="G543" s="269"/>
    </row>
    <row r="544" spans="1:7" ht="12.75">
      <c r="A544" s="320" t="s">
        <v>611</v>
      </c>
      <c r="B544" s="72" t="s">
        <v>613</v>
      </c>
      <c r="C544" s="322">
        <v>0.09</v>
      </c>
      <c r="D544" s="324" t="s">
        <v>588</v>
      </c>
      <c r="E544" s="324" t="s">
        <v>542</v>
      </c>
      <c r="F544" s="326" t="s">
        <v>585</v>
      </c>
      <c r="G544" s="269"/>
    </row>
    <row r="545" spans="1:7" ht="12.75">
      <c r="A545" s="320"/>
      <c r="B545" s="72" t="s">
        <v>562</v>
      </c>
      <c r="C545" s="322"/>
      <c r="D545" s="324"/>
      <c r="E545" s="324"/>
      <c r="F545" s="326"/>
      <c r="G545" s="269"/>
    </row>
    <row r="546" spans="1:7" ht="12.75">
      <c r="A546" s="320" t="s">
        <v>611</v>
      </c>
      <c r="B546" s="72" t="s">
        <v>557</v>
      </c>
      <c r="C546" s="322">
        <v>0.09</v>
      </c>
      <c r="D546" s="324" t="s">
        <v>588</v>
      </c>
      <c r="E546" s="324" t="s">
        <v>571</v>
      </c>
      <c r="F546" s="326" t="s">
        <v>577</v>
      </c>
      <c r="G546" s="269"/>
    </row>
    <row r="547" spans="1:7" ht="12.75">
      <c r="A547" s="320"/>
      <c r="B547" s="72" t="s">
        <v>562</v>
      </c>
      <c r="C547" s="322"/>
      <c r="D547" s="324"/>
      <c r="E547" s="324"/>
      <c r="F547" s="326"/>
      <c r="G547" s="269"/>
    </row>
    <row r="548" spans="1:7" ht="12.75">
      <c r="A548" s="320" t="s">
        <v>611</v>
      </c>
      <c r="B548" s="72" t="s">
        <v>560</v>
      </c>
      <c r="C548" s="322">
        <v>0.09</v>
      </c>
      <c r="D548" s="324" t="s">
        <v>588</v>
      </c>
      <c r="E548" s="324" t="s">
        <v>571</v>
      </c>
      <c r="F548" s="326" t="s">
        <v>599</v>
      </c>
      <c r="G548" s="269"/>
    </row>
    <row r="549" spans="1:7" ht="12.75">
      <c r="A549" s="320"/>
      <c r="B549" s="72" t="s">
        <v>562</v>
      </c>
      <c r="C549" s="322"/>
      <c r="D549" s="324"/>
      <c r="E549" s="324"/>
      <c r="F549" s="326"/>
      <c r="G549" s="269"/>
    </row>
    <row r="550" spans="1:7" ht="12.75">
      <c r="A550" s="320" t="s">
        <v>611</v>
      </c>
      <c r="B550" s="72" t="s">
        <v>563</v>
      </c>
      <c r="C550" s="322">
        <v>0.09</v>
      </c>
      <c r="D550" s="324" t="s">
        <v>588</v>
      </c>
      <c r="E550" s="324" t="s">
        <v>564</v>
      </c>
      <c r="F550" s="326" t="s">
        <v>549</v>
      </c>
      <c r="G550" s="269"/>
    </row>
    <row r="551" spans="1:7" ht="12.75">
      <c r="A551" s="320"/>
      <c r="B551" s="72" t="s">
        <v>562</v>
      </c>
      <c r="C551" s="322"/>
      <c r="D551" s="324"/>
      <c r="E551" s="324"/>
      <c r="F551" s="326"/>
      <c r="G551" s="269"/>
    </row>
    <row r="552" spans="1:7" ht="12.75">
      <c r="A552" s="320" t="s">
        <v>611</v>
      </c>
      <c r="B552" s="72" t="s">
        <v>566</v>
      </c>
      <c r="C552" s="322">
        <v>0.09</v>
      </c>
      <c r="D552" s="324" t="s">
        <v>588</v>
      </c>
      <c r="E552" s="324" t="s">
        <v>564</v>
      </c>
      <c r="F552" s="326" t="s">
        <v>567</v>
      </c>
      <c r="G552" s="269"/>
    </row>
    <row r="553" spans="1:7" ht="12.75">
      <c r="A553" s="320"/>
      <c r="B553" s="72" t="s">
        <v>562</v>
      </c>
      <c r="C553" s="322"/>
      <c r="D553" s="324"/>
      <c r="E553" s="324"/>
      <c r="F553" s="326"/>
      <c r="G553" s="269"/>
    </row>
    <row r="554" spans="1:7" ht="12.75">
      <c r="A554" s="320" t="s">
        <v>611</v>
      </c>
      <c r="B554" s="72" t="s">
        <v>540</v>
      </c>
      <c r="C554" s="322">
        <v>0.08</v>
      </c>
      <c r="D554" s="324" t="s">
        <v>588</v>
      </c>
      <c r="E554" s="324" t="s">
        <v>542</v>
      </c>
      <c r="F554" s="326" t="s">
        <v>572</v>
      </c>
      <c r="G554" s="269"/>
    </row>
    <row r="555" spans="1:7" ht="12.75">
      <c r="A555" s="320"/>
      <c r="B555" s="72" t="s">
        <v>568</v>
      </c>
      <c r="C555" s="322"/>
      <c r="D555" s="324"/>
      <c r="E555" s="324"/>
      <c r="F555" s="326"/>
      <c r="G555" s="269"/>
    </row>
    <row r="556" spans="1:7" ht="12.75">
      <c r="A556" s="320" t="s">
        <v>611</v>
      </c>
      <c r="B556" s="72" t="s">
        <v>608</v>
      </c>
      <c r="C556" s="322">
        <v>0.08</v>
      </c>
      <c r="D556" s="324" t="s">
        <v>588</v>
      </c>
      <c r="E556" s="324" t="s">
        <v>542</v>
      </c>
      <c r="F556" s="326" t="s">
        <v>592</v>
      </c>
      <c r="G556" s="269"/>
    </row>
    <row r="557" spans="1:7" ht="12.75">
      <c r="A557" s="320"/>
      <c r="B557" s="72" t="s">
        <v>568</v>
      </c>
      <c r="C557" s="322"/>
      <c r="D557" s="324"/>
      <c r="E557" s="324"/>
      <c r="F557" s="326"/>
      <c r="G557" s="269"/>
    </row>
    <row r="558" spans="1:7" ht="12.75">
      <c r="A558" s="320" t="s">
        <v>611</v>
      </c>
      <c r="B558" s="72" t="s">
        <v>612</v>
      </c>
      <c r="C558" s="322">
        <v>0.08</v>
      </c>
      <c r="D558" s="324" t="s">
        <v>588</v>
      </c>
      <c r="E558" s="324" t="s">
        <v>542</v>
      </c>
      <c r="F558" s="326" t="s">
        <v>573</v>
      </c>
      <c r="G558" s="269"/>
    </row>
    <row r="559" spans="1:7" ht="12.75">
      <c r="A559" s="320"/>
      <c r="B559" s="72" t="s">
        <v>568</v>
      </c>
      <c r="C559" s="322"/>
      <c r="D559" s="324"/>
      <c r="E559" s="324"/>
      <c r="F559" s="326"/>
      <c r="G559" s="269"/>
    </row>
    <row r="560" spans="1:7" ht="12.75">
      <c r="A560" s="320" t="s">
        <v>611</v>
      </c>
      <c r="B560" s="72" t="s">
        <v>613</v>
      </c>
      <c r="C560" s="322">
        <v>0.08</v>
      </c>
      <c r="D560" s="324" t="s">
        <v>588</v>
      </c>
      <c r="E560" s="324" t="s">
        <v>542</v>
      </c>
      <c r="F560" s="326" t="s">
        <v>596</v>
      </c>
      <c r="G560" s="269"/>
    </row>
    <row r="561" spans="1:7" ht="12.75">
      <c r="A561" s="320"/>
      <c r="B561" s="72" t="s">
        <v>568</v>
      </c>
      <c r="C561" s="322"/>
      <c r="D561" s="324"/>
      <c r="E561" s="324"/>
      <c r="F561" s="326"/>
      <c r="G561" s="269"/>
    </row>
    <row r="562" spans="1:7" ht="12.75">
      <c r="A562" s="320" t="s">
        <v>616</v>
      </c>
      <c r="B562" s="72" t="s">
        <v>540</v>
      </c>
      <c r="C562" s="322">
        <v>0.115</v>
      </c>
      <c r="D562" s="324" t="s">
        <v>588</v>
      </c>
      <c r="E562" s="324" t="s">
        <v>558</v>
      </c>
      <c r="F562" s="326" t="s">
        <v>552</v>
      </c>
      <c r="G562" s="269"/>
    </row>
    <row r="563" spans="1:7" ht="12.75">
      <c r="A563" s="320"/>
      <c r="B563" s="72" t="s">
        <v>545</v>
      </c>
      <c r="C563" s="322"/>
      <c r="D563" s="324"/>
      <c r="E563" s="324"/>
      <c r="F563" s="326"/>
      <c r="G563" s="269"/>
    </row>
    <row r="564" spans="1:7" ht="12.75">
      <c r="A564" s="320" t="s">
        <v>616</v>
      </c>
      <c r="B564" s="72" t="s">
        <v>608</v>
      </c>
      <c r="C564" s="322">
        <v>0.115</v>
      </c>
      <c r="D564" s="324" t="s">
        <v>588</v>
      </c>
      <c r="E564" s="324" t="s">
        <v>558</v>
      </c>
      <c r="F564" s="326" t="s">
        <v>575</v>
      </c>
      <c r="G564" s="269"/>
    </row>
    <row r="565" spans="1:7" ht="12.75">
      <c r="A565" s="320"/>
      <c r="B565" s="72" t="s">
        <v>545</v>
      </c>
      <c r="C565" s="322"/>
      <c r="D565" s="324"/>
      <c r="E565" s="324"/>
      <c r="F565" s="326"/>
      <c r="G565" s="269"/>
    </row>
    <row r="566" spans="1:7" ht="12.75">
      <c r="A566" s="320" t="s">
        <v>616</v>
      </c>
      <c r="B566" s="72" t="s">
        <v>593</v>
      </c>
      <c r="C566" s="322">
        <v>0.115</v>
      </c>
      <c r="D566" s="324" t="s">
        <v>588</v>
      </c>
      <c r="E566" s="324" t="s">
        <v>617</v>
      </c>
      <c r="F566" s="326" t="s">
        <v>572</v>
      </c>
      <c r="G566" s="269"/>
    </row>
    <row r="567" spans="1:7" ht="12.75">
      <c r="A567" s="320"/>
      <c r="B567" s="72" t="s">
        <v>545</v>
      </c>
      <c r="C567" s="322"/>
      <c r="D567" s="324"/>
      <c r="E567" s="324"/>
      <c r="F567" s="326"/>
      <c r="G567" s="269"/>
    </row>
    <row r="568" spans="1:7" ht="12.75">
      <c r="A568" s="320" t="s">
        <v>616</v>
      </c>
      <c r="B568" s="72" t="s">
        <v>594</v>
      </c>
      <c r="C568" s="322">
        <v>0.115</v>
      </c>
      <c r="D568" s="324" t="s">
        <v>588</v>
      </c>
      <c r="E568" s="324" t="s">
        <v>617</v>
      </c>
      <c r="F568" s="326" t="s">
        <v>543</v>
      </c>
      <c r="G568" s="269"/>
    </row>
    <row r="569" spans="1:7" ht="12.75">
      <c r="A569" s="320"/>
      <c r="B569" s="72" t="s">
        <v>545</v>
      </c>
      <c r="C569" s="322"/>
      <c r="D569" s="324"/>
      <c r="E569" s="324"/>
      <c r="F569" s="326"/>
      <c r="G569" s="269"/>
    </row>
    <row r="570" spans="1:7" ht="12.75">
      <c r="A570" s="320" t="s">
        <v>616</v>
      </c>
      <c r="B570" s="72" t="s">
        <v>540</v>
      </c>
      <c r="C570" s="322">
        <v>0.115</v>
      </c>
      <c r="D570" s="324" t="s">
        <v>588</v>
      </c>
      <c r="E570" s="324" t="s">
        <v>558</v>
      </c>
      <c r="F570" s="326" t="s">
        <v>607</v>
      </c>
      <c r="G570" s="269"/>
    </row>
    <row r="571" spans="1:7" ht="12.75">
      <c r="A571" s="320"/>
      <c r="B571" s="72" t="s">
        <v>545</v>
      </c>
      <c r="C571" s="322"/>
      <c r="D571" s="324"/>
      <c r="E571" s="324"/>
      <c r="F571" s="326"/>
      <c r="G571" s="269"/>
    </row>
    <row r="572" spans="1:7" ht="12.75">
      <c r="A572" s="320" t="s">
        <v>616</v>
      </c>
      <c r="B572" s="72" t="s">
        <v>608</v>
      </c>
      <c r="C572" s="322">
        <v>0.115</v>
      </c>
      <c r="D572" s="324" t="s">
        <v>588</v>
      </c>
      <c r="E572" s="324" t="s">
        <v>558</v>
      </c>
      <c r="F572" s="326" t="s">
        <v>614</v>
      </c>
      <c r="G572" s="269"/>
    </row>
    <row r="573" spans="1:7" ht="12.75">
      <c r="A573" s="320"/>
      <c r="B573" s="72" t="s">
        <v>545</v>
      </c>
      <c r="C573" s="322"/>
      <c r="D573" s="324"/>
      <c r="E573" s="324"/>
      <c r="F573" s="326"/>
      <c r="G573" s="269"/>
    </row>
    <row r="574" spans="1:7" ht="12.75">
      <c r="A574" s="320" t="s">
        <v>616</v>
      </c>
      <c r="B574" s="72" t="s">
        <v>593</v>
      </c>
      <c r="C574" s="322">
        <v>0.115</v>
      </c>
      <c r="D574" s="324" t="s">
        <v>588</v>
      </c>
      <c r="E574" s="324" t="s">
        <v>617</v>
      </c>
      <c r="F574" s="326" t="s">
        <v>559</v>
      </c>
      <c r="G574" s="269"/>
    </row>
    <row r="575" spans="1:7" ht="12.75">
      <c r="A575" s="320"/>
      <c r="B575" s="72" t="s">
        <v>545</v>
      </c>
      <c r="C575" s="322"/>
      <c r="D575" s="324"/>
      <c r="E575" s="324"/>
      <c r="F575" s="326"/>
      <c r="G575" s="269"/>
    </row>
    <row r="576" spans="1:7" ht="12.75">
      <c r="A576" s="320" t="s">
        <v>616</v>
      </c>
      <c r="B576" s="72" t="s">
        <v>594</v>
      </c>
      <c r="C576" s="322">
        <v>0.115</v>
      </c>
      <c r="D576" s="324" t="s">
        <v>588</v>
      </c>
      <c r="E576" s="324" t="s">
        <v>617</v>
      </c>
      <c r="F576" s="326" t="s">
        <v>583</v>
      </c>
      <c r="G576" s="269"/>
    </row>
    <row r="577" spans="1:7" ht="12.75">
      <c r="A577" s="320"/>
      <c r="B577" s="72" t="s">
        <v>545</v>
      </c>
      <c r="C577" s="322"/>
      <c r="D577" s="324"/>
      <c r="E577" s="331"/>
      <c r="F577" s="327"/>
      <c r="G577" s="269"/>
    </row>
    <row r="578" spans="1:7" ht="12.75">
      <c r="A578" s="320" t="s">
        <v>618</v>
      </c>
      <c r="B578" s="72" t="s">
        <v>540</v>
      </c>
      <c r="C578" s="328">
        <v>0.05</v>
      </c>
      <c r="D578" s="330" t="s">
        <v>588</v>
      </c>
      <c r="E578" s="190" t="s">
        <v>602</v>
      </c>
      <c r="F578" s="326" t="s">
        <v>583</v>
      </c>
      <c r="G578" s="269"/>
    </row>
    <row r="579" spans="1:7" ht="12.75">
      <c r="A579" s="320"/>
      <c r="B579" s="72" t="s">
        <v>545</v>
      </c>
      <c r="C579" s="329"/>
      <c r="D579" s="330"/>
      <c r="E579" s="191"/>
      <c r="F579" s="327"/>
      <c r="G579" s="269"/>
    </row>
    <row r="580" spans="1:7" ht="12.75">
      <c r="A580" s="320" t="s">
        <v>618</v>
      </c>
      <c r="B580" s="72" t="s">
        <v>608</v>
      </c>
      <c r="C580" s="332">
        <v>0.05</v>
      </c>
      <c r="D580" s="324" t="s">
        <v>588</v>
      </c>
      <c r="E580" s="190" t="s">
        <v>602</v>
      </c>
      <c r="F580" s="326" t="s">
        <v>552</v>
      </c>
      <c r="G580" s="269"/>
    </row>
    <row r="581" spans="1:7" ht="12.75">
      <c r="A581" s="320"/>
      <c r="B581" s="72" t="s">
        <v>553</v>
      </c>
      <c r="C581" s="332"/>
      <c r="D581" s="330"/>
      <c r="E581" s="191"/>
      <c r="F581" s="327"/>
      <c r="G581" s="269"/>
    </row>
    <row r="582" spans="1:7" ht="12.75">
      <c r="A582" s="320" t="s">
        <v>618</v>
      </c>
      <c r="B582" s="72" t="s">
        <v>604</v>
      </c>
      <c r="C582" s="332">
        <v>0.05</v>
      </c>
      <c r="D582" s="324" t="s">
        <v>588</v>
      </c>
      <c r="E582" s="324" t="s">
        <v>605</v>
      </c>
      <c r="F582" s="326" t="s">
        <v>590</v>
      </c>
      <c r="G582" s="269"/>
    </row>
    <row r="583" spans="1:7" ht="12.75">
      <c r="A583" s="320"/>
      <c r="B583" s="72" t="s">
        <v>545</v>
      </c>
      <c r="C583" s="332"/>
      <c r="D583" s="324"/>
      <c r="E583" s="324"/>
      <c r="F583" s="327"/>
      <c r="G583" s="269"/>
    </row>
    <row r="584" spans="1:7" ht="12.75">
      <c r="A584" s="320" t="s">
        <v>618</v>
      </c>
      <c r="B584" s="72" t="s">
        <v>606</v>
      </c>
      <c r="C584" s="332">
        <v>0.05</v>
      </c>
      <c r="D584" s="324" t="s">
        <v>588</v>
      </c>
      <c r="E584" s="324" t="s">
        <v>605</v>
      </c>
      <c r="F584" s="326" t="s">
        <v>555</v>
      </c>
      <c r="G584" s="269"/>
    </row>
    <row r="585" spans="1:7" ht="13.5" thickBot="1">
      <c r="A585" s="333"/>
      <c r="B585" s="44" t="s">
        <v>553</v>
      </c>
      <c r="C585" s="334"/>
      <c r="D585" s="335"/>
      <c r="E585" s="335"/>
      <c r="F585" s="336"/>
      <c r="G585" s="270"/>
    </row>
    <row r="586" spans="1:6" ht="12.75">
      <c r="A586" s="23" t="s">
        <v>619</v>
      </c>
      <c r="B586" s="192"/>
      <c r="C586" s="24">
        <f>SUM(C334:C585)</f>
        <v>13.955000000000002</v>
      </c>
      <c r="D586" s="23"/>
      <c r="E586" s="23"/>
      <c r="F586" s="23"/>
    </row>
    <row r="589" spans="1:3" ht="12.75">
      <c r="A589" t="s">
        <v>620</v>
      </c>
      <c r="C589" s="193">
        <f>C586+C331+C287+C265+C234</f>
        <v>52.17099999999998</v>
      </c>
    </row>
    <row r="591" ht="12.75">
      <c r="A591" s="11" t="s">
        <v>195</v>
      </c>
    </row>
    <row r="592" spans="1:5" ht="12.75">
      <c r="A592" s="194" t="s">
        <v>621</v>
      </c>
      <c r="B592" s="20" t="s">
        <v>622</v>
      </c>
      <c r="C592" s="21">
        <v>0.13</v>
      </c>
      <c r="D592" s="20" t="s">
        <v>623</v>
      </c>
      <c r="E592" s="23"/>
    </row>
    <row r="593" spans="1:5" ht="12.75">
      <c r="A593" s="194" t="s">
        <v>621</v>
      </c>
      <c r="B593" s="20" t="s">
        <v>624</v>
      </c>
      <c r="C593" s="21">
        <v>0.13</v>
      </c>
      <c r="D593" s="20" t="s">
        <v>623</v>
      </c>
      <c r="E593" s="23"/>
    </row>
    <row r="594" spans="1:5" ht="12.75">
      <c r="A594" s="194" t="s">
        <v>621</v>
      </c>
      <c r="B594" s="20" t="s">
        <v>625</v>
      </c>
      <c r="C594" s="21">
        <v>0.13</v>
      </c>
      <c r="D594" s="20" t="s">
        <v>623</v>
      </c>
      <c r="E594" s="23"/>
    </row>
    <row r="595" spans="1:5" ht="12.75">
      <c r="A595" s="194" t="s">
        <v>621</v>
      </c>
      <c r="B595" s="20" t="s">
        <v>626</v>
      </c>
      <c r="C595" s="21">
        <v>0.13</v>
      </c>
      <c r="D595" s="20" t="s">
        <v>623</v>
      </c>
      <c r="E595" s="23"/>
    </row>
    <row r="596" spans="1:5" ht="12.75">
      <c r="A596" s="195" t="s">
        <v>621</v>
      </c>
      <c r="B596" s="195" t="s">
        <v>627</v>
      </c>
      <c r="C596" s="14">
        <v>0.11</v>
      </c>
      <c r="D596" s="195" t="s">
        <v>623</v>
      </c>
      <c r="E596" s="23"/>
    </row>
    <row r="597" spans="1:5" ht="12.75">
      <c r="A597" s="195" t="s">
        <v>621</v>
      </c>
      <c r="B597" s="195" t="s">
        <v>628</v>
      </c>
      <c r="C597" s="14">
        <v>0.11</v>
      </c>
      <c r="D597" s="195" t="s">
        <v>623</v>
      </c>
      <c r="E597" s="23"/>
    </row>
    <row r="598" spans="1:5" ht="12.75">
      <c r="A598" s="194" t="s">
        <v>621</v>
      </c>
      <c r="B598" s="21" t="s">
        <v>629</v>
      </c>
      <c r="C598" s="21">
        <v>0.11</v>
      </c>
      <c r="D598" s="20" t="s">
        <v>623</v>
      </c>
      <c r="E598" s="23"/>
    </row>
    <row r="599" spans="1:5" ht="12.75">
      <c r="A599" s="194" t="s">
        <v>630</v>
      </c>
      <c r="B599" s="20" t="s">
        <v>631</v>
      </c>
      <c r="C599" s="21">
        <v>0.11</v>
      </c>
      <c r="D599" s="20" t="s">
        <v>623</v>
      </c>
      <c r="E599" s="23"/>
    </row>
    <row r="600" spans="1:5" ht="12.75">
      <c r="A600" s="194" t="s">
        <v>630</v>
      </c>
      <c r="B600" s="20" t="s">
        <v>632</v>
      </c>
      <c r="C600" s="21">
        <v>0.11</v>
      </c>
      <c r="D600" s="20" t="s">
        <v>623</v>
      </c>
      <c r="E600" s="23"/>
    </row>
    <row r="601" spans="1:5" ht="12.75">
      <c r="A601" s="194" t="s">
        <v>630</v>
      </c>
      <c r="B601" s="20" t="s">
        <v>633</v>
      </c>
      <c r="C601" s="21">
        <v>0.11</v>
      </c>
      <c r="D601" s="20" t="s">
        <v>623</v>
      </c>
      <c r="E601" s="23"/>
    </row>
    <row r="602" spans="1:5" ht="12.75">
      <c r="A602" s="194" t="s">
        <v>634</v>
      </c>
      <c r="B602" s="20" t="s">
        <v>635</v>
      </c>
      <c r="C602" s="21">
        <v>0.13</v>
      </c>
      <c r="D602" s="20" t="s">
        <v>623</v>
      </c>
      <c r="E602" s="23"/>
    </row>
    <row r="603" spans="1:5" ht="12.75">
      <c r="A603" s="194" t="s">
        <v>621</v>
      </c>
      <c r="B603" s="20" t="s">
        <v>636</v>
      </c>
      <c r="C603" s="21">
        <v>0.13</v>
      </c>
      <c r="D603" s="20" t="s">
        <v>623</v>
      </c>
      <c r="E603" s="23"/>
    </row>
    <row r="604" spans="1:5" ht="12.75">
      <c r="A604" s="195" t="s">
        <v>621</v>
      </c>
      <c r="B604" s="195" t="s">
        <v>637</v>
      </c>
      <c r="C604" s="14">
        <v>0.13</v>
      </c>
      <c r="D604" s="195" t="s">
        <v>623</v>
      </c>
      <c r="E604" s="23"/>
    </row>
    <row r="605" spans="1:5" ht="12.75">
      <c r="A605" s="137" t="s">
        <v>630</v>
      </c>
      <c r="B605" s="20" t="s">
        <v>628</v>
      </c>
      <c r="C605" s="21">
        <v>0.13</v>
      </c>
      <c r="D605" s="20" t="s">
        <v>623</v>
      </c>
      <c r="E605" s="23"/>
    </row>
    <row r="606" spans="1:5" ht="12.75">
      <c r="A606" s="195" t="s">
        <v>621</v>
      </c>
      <c r="B606" s="195" t="s">
        <v>638</v>
      </c>
      <c r="C606" s="14">
        <v>0.13</v>
      </c>
      <c r="D606" s="195" t="s">
        <v>623</v>
      </c>
      <c r="E606" s="23"/>
    </row>
    <row r="607" spans="1:5" ht="12.75">
      <c r="A607" s="194" t="s">
        <v>621</v>
      </c>
      <c r="B607" s="20" t="s">
        <v>639</v>
      </c>
      <c r="C607" s="21">
        <v>0.13</v>
      </c>
      <c r="D607" s="20" t="s">
        <v>623</v>
      </c>
      <c r="E607" s="23"/>
    </row>
    <row r="608" spans="1:5" ht="12.75">
      <c r="A608" s="194" t="s">
        <v>640</v>
      </c>
      <c r="B608" s="20" t="s">
        <v>641</v>
      </c>
      <c r="C608" s="21">
        <v>0.17</v>
      </c>
      <c r="D608" s="20" t="s">
        <v>642</v>
      </c>
      <c r="E608" s="23"/>
    </row>
    <row r="609" spans="1:5" ht="12.75">
      <c r="A609" s="194" t="s">
        <v>643</v>
      </c>
      <c r="B609" s="20" t="s">
        <v>644</v>
      </c>
      <c r="C609" s="21">
        <v>0.17</v>
      </c>
      <c r="D609" s="20" t="s">
        <v>642</v>
      </c>
      <c r="E609" s="23"/>
    </row>
    <row r="610" spans="1:5" ht="12.75">
      <c r="A610" s="194" t="s">
        <v>643</v>
      </c>
      <c r="B610" s="20" t="s">
        <v>645</v>
      </c>
      <c r="C610" s="21">
        <v>0.09</v>
      </c>
      <c r="D610" s="20" t="s">
        <v>642</v>
      </c>
      <c r="E610" s="23"/>
    </row>
    <row r="611" spans="1:5" ht="12.75">
      <c r="A611" s="194" t="s">
        <v>643</v>
      </c>
      <c r="B611" s="20" t="s">
        <v>646</v>
      </c>
      <c r="C611" s="21">
        <v>0.09</v>
      </c>
      <c r="D611" s="20" t="s">
        <v>642</v>
      </c>
      <c r="E611" s="23"/>
    </row>
    <row r="612" spans="1:5" ht="12.75">
      <c r="A612" s="194" t="s">
        <v>643</v>
      </c>
      <c r="B612" s="20" t="s">
        <v>647</v>
      </c>
      <c r="C612" s="21">
        <v>0.09</v>
      </c>
      <c r="D612" s="20" t="s">
        <v>642</v>
      </c>
      <c r="E612" s="23"/>
    </row>
    <row r="613" spans="1:5" ht="12.75">
      <c r="A613" s="194" t="s">
        <v>643</v>
      </c>
      <c r="B613" s="20" t="s">
        <v>648</v>
      </c>
      <c r="C613" s="21">
        <v>0.09</v>
      </c>
      <c r="D613" s="20" t="s">
        <v>642</v>
      </c>
      <c r="E613" s="23"/>
    </row>
    <row r="614" spans="1:5" ht="12.75">
      <c r="A614" s="194" t="s">
        <v>640</v>
      </c>
      <c r="B614" s="20" t="s">
        <v>649</v>
      </c>
      <c r="C614" s="21">
        <v>0.05</v>
      </c>
      <c r="D614" s="20" t="s">
        <v>642</v>
      </c>
      <c r="E614" s="23"/>
    </row>
    <row r="615" spans="1:5" ht="12.75">
      <c r="A615" s="194" t="s">
        <v>643</v>
      </c>
      <c r="B615" s="20" t="s">
        <v>650</v>
      </c>
      <c r="C615" s="21">
        <v>0.05</v>
      </c>
      <c r="D615" s="20" t="s">
        <v>642</v>
      </c>
      <c r="E615" s="23"/>
    </row>
    <row r="616" spans="1:5" ht="12.75">
      <c r="A616" s="194" t="s">
        <v>643</v>
      </c>
      <c r="B616" s="20" t="s">
        <v>651</v>
      </c>
      <c r="C616" s="21">
        <v>0.05</v>
      </c>
      <c r="D616" s="20" t="s">
        <v>642</v>
      </c>
      <c r="E616" s="23"/>
    </row>
    <row r="617" spans="1:5" ht="12.75">
      <c r="A617" s="194" t="s">
        <v>643</v>
      </c>
      <c r="B617" s="20" t="s">
        <v>652</v>
      </c>
      <c r="C617" s="21">
        <v>0.05</v>
      </c>
      <c r="D617" s="20" t="s">
        <v>642</v>
      </c>
      <c r="E617" s="23"/>
    </row>
    <row r="618" spans="1:5" ht="12.75">
      <c r="A618" s="194" t="s">
        <v>653</v>
      </c>
      <c r="B618" s="20" t="s">
        <v>654</v>
      </c>
      <c r="C618" s="21">
        <v>0.05</v>
      </c>
      <c r="D618" s="20" t="s">
        <v>655</v>
      </c>
      <c r="E618" s="23"/>
    </row>
    <row r="619" spans="1:5" ht="12.75">
      <c r="A619" s="194" t="s">
        <v>643</v>
      </c>
      <c r="B619" s="20" t="s">
        <v>656</v>
      </c>
      <c r="C619" s="21">
        <v>0.05</v>
      </c>
      <c r="D619" s="20" t="s">
        <v>657</v>
      </c>
      <c r="E619" s="23"/>
    </row>
    <row r="620" spans="1:5" ht="12.75">
      <c r="A620" s="194" t="s">
        <v>643</v>
      </c>
      <c r="B620" s="20" t="s">
        <v>658</v>
      </c>
      <c r="C620" s="21">
        <v>0.1</v>
      </c>
      <c r="D620" s="20" t="s">
        <v>655</v>
      </c>
      <c r="E620" s="23"/>
    </row>
    <row r="621" spans="1:5" ht="12.75">
      <c r="A621" s="194" t="s">
        <v>653</v>
      </c>
      <c r="B621" s="20" t="s">
        <v>659</v>
      </c>
      <c r="C621" s="21">
        <v>0.1</v>
      </c>
      <c r="D621" s="20" t="s">
        <v>655</v>
      </c>
      <c r="E621" s="23"/>
    </row>
    <row r="622" spans="1:5" ht="12.75">
      <c r="A622" s="194" t="s">
        <v>643</v>
      </c>
      <c r="B622" s="20" t="s">
        <v>660</v>
      </c>
      <c r="C622" s="21">
        <v>0.1</v>
      </c>
      <c r="D622" s="20" t="s">
        <v>655</v>
      </c>
      <c r="E622" s="23"/>
    </row>
    <row r="623" spans="1:5" ht="12.75">
      <c r="A623" s="194" t="s">
        <v>643</v>
      </c>
      <c r="B623" s="20" t="s">
        <v>661</v>
      </c>
      <c r="C623" s="21">
        <v>0.1</v>
      </c>
      <c r="D623" s="20" t="s">
        <v>655</v>
      </c>
      <c r="E623" s="23"/>
    </row>
    <row r="624" spans="1:5" ht="12.75">
      <c r="A624" s="194" t="s">
        <v>643</v>
      </c>
      <c r="B624" s="20" t="s">
        <v>662</v>
      </c>
      <c r="C624" s="21">
        <v>0.1</v>
      </c>
      <c r="D624" s="20" t="s">
        <v>655</v>
      </c>
      <c r="E624" s="23"/>
    </row>
    <row r="625" spans="1:5" ht="12.75">
      <c r="A625" s="194" t="s">
        <v>643</v>
      </c>
      <c r="B625" s="20" t="s">
        <v>663</v>
      </c>
      <c r="C625" s="21">
        <v>0.1</v>
      </c>
      <c r="D625" s="20" t="s">
        <v>655</v>
      </c>
      <c r="E625" s="23"/>
    </row>
    <row r="626" spans="1:5" ht="12.75">
      <c r="A626" s="194" t="s">
        <v>664</v>
      </c>
      <c r="B626" s="20" t="s">
        <v>665</v>
      </c>
      <c r="C626" s="21">
        <v>0.04</v>
      </c>
      <c r="D626" s="20" t="s">
        <v>666</v>
      </c>
      <c r="E626" s="23"/>
    </row>
    <row r="627" spans="1:5" ht="12.75">
      <c r="A627" s="195" t="s">
        <v>667</v>
      </c>
      <c r="B627" s="195" t="s">
        <v>668</v>
      </c>
      <c r="C627" s="14">
        <v>0.04</v>
      </c>
      <c r="D627" s="20" t="s">
        <v>666</v>
      </c>
      <c r="E627" s="23"/>
    </row>
    <row r="628" spans="1:5" ht="12.75">
      <c r="A628" s="194" t="s">
        <v>664</v>
      </c>
      <c r="B628" s="20" t="s">
        <v>669</v>
      </c>
      <c r="C628" s="14">
        <v>0.04</v>
      </c>
      <c r="D628" s="20" t="s">
        <v>670</v>
      </c>
      <c r="E628" s="23"/>
    </row>
    <row r="629" spans="1:5" ht="12.75">
      <c r="A629" s="194" t="s">
        <v>671</v>
      </c>
      <c r="B629" s="20" t="s">
        <v>672</v>
      </c>
      <c r="C629" s="14">
        <v>0.04</v>
      </c>
      <c r="D629" s="20" t="s">
        <v>670</v>
      </c>
      <c r="E629" s="23"/>
    </row>
    <row r="630" spans="1:5" ht="12.75">
      <c r="A630" s="194" t="s">
        <v>673</v>
      </c>
      <c r="B630" s="20" t="s">
        <v>674</v>
      </c>
      <c r="C630" s="21">
        <v>0.075</v>
      </c>
      <c r="D630" s="20" t="s">
        <v>666</v>
      </c>
      <c r="E630" s="23"/>
    </row>
    <row r="631" spans="1:5" ht="12.75">
      <c r="A631" s="195" t="s">
        <v>664</v>
      </c>
      <c r="B631" s="195" t="s">
        <v>675</v>
      </c>
      <c r="C631" s="14">
        <v>0.075</v>
      </c>
      <c r="D631" s="20" t="s">
        <v>666</v>
      </c>
      <c r="E631" s="23"/>
    </row>
    <row r="632" spans="1:5" ht="12.75">
      <c r="A632" s="194" t="s">
        <v>664</v>
      </c>
      <c r="B632" s="20" t="s">
        <v>676</v>
      </c>
      <c r="C632" s="14">
        <v>0.075</v>
      </c>
      <c r="D632" s="20" t="s">
        <v>670</v>
      </c>
      <c r="E632" s="23"/>
    </row>
    <row r="633" spans="1:5" ht="12.75">
      <c r="A633" s="194" t="s">
        <v>664</v>
      </c>
      <c r="B633" s="20" t="s">
        <v>677</v>
      </c>
      <c r="C633" s="14">
        <v>0.075</v>
      </c>
      <c r="D633" s="20" t="s">
        <v>670</v>
      </c>
      <c r="E633" s="23"/>
    </row>
    <row r="634" spans="1:5" ht="12.75">
      <c r="A634" s="195" t="s">
        <v>664</v>
      </c>
      <c r="B634" s="195" t="s">
        <v>678</v>
      </c>
      <c r="C634" s="14">
        <v>0.12</v>
      </c>
      <c r="D634" s="20" t="s">
        <v>679</v>
      </c>
      <c r="E634" s="23"/>
    </row>
    <row r="635" spans="1:5" ht="12.75">
      <c r="A635" s="194" t="s">
        <v>664</v>
      </c>
      <c r="B635" s="20" t="s">
        <v>680</v>
      </c>
      <c r="C635" s="21">
        <v>0.12</v>
      </c>
      <c r="D635" s="20" t="s">
        <v>679</v>
      </c>
      <c r="E635" s="23"/>
    </row>
    <row r="636" spans="1:5" ht="12.75">
      <c r="A636" s="194" t="s">
        <v>667</v>
      </c>
      <c r="B636" s="20" t="s">
        <v>681</v>
      </c>
      <c r="C636" s="21">
        <v>0.12</v>
      </c>
      <c r="D636" s="20" t="s">
        <v>679</v>
      </c>
      <c r="E636" s="23"/>
    </row>
    <row r="637" spans="1:5" ht="12.75">
      <c r="A637" s="194" t="s">
        <v>664</v>
      </c>
      <c r="B637" s="20" t="s">
        <v>682</v>
      </c>
      <c r="C637" s="21">
        <v>0.12</v>
      </c>
      <c r="D637" s="20" t="s">
        <v>679</v>
      </c>
      <c r="E637" s="23"/>
    </row>
    <row r="638" spans="1:5" ht="12.75">
      <c r="A638" s="194" t="s">
        <v>673</v>
      </c>
      <c r="B638" s="20" t="s">
        <v>683</v>
      </c>
      <c r="C638" s="14">
        <v>0.075</v>
      </c>
      <c r="D638" s="20" t="s">
        <v>684</v>
      </c>
      <c r="E638" s="23"/>
    </row>
    <row r="639" spans="1:5" ht="12.75">
      <c r="A639" s="194" t="s">
        <v>667</v>
      </c>
      <c r="B639" s="20" t="s">
        <v>685</v>
      </c>
      <c r="C639" s="14">
        <v>0.075</v>
      </c>
      <c r="D639" s="20" t="s">
        <v>684</v>
      </c>
      <c r="E639" s="23"/>
    </row>
    <row r="640" spans="1:5" ht="12.75">
      <c r="A640" s="194" t="s">
        <v>664</v>
      </c>
      <c r="B640" s="20" t="s">
        <v>686</v>
      </c>
      <c r="C640" s="21">
        <v>0.04</v>
      </c>
      <c r="D640" s="20" t="s">
        <v>687</v>
      </c>
      <c r="E640" s="23"/>
    </row>
    <row r="641" spans="1:5" ht="12.75">
      <c r="A641" s="194" t="s">
        <v>667</v>
      </c>
      <c r="B641" s="20" t="s">
        <v>688</v>
      </c>
      <c r="C641" s="21">
        <v>0.04</v>
      </c>
      <c r="D641" s="20" t="s">
        <v>687</v>
      </c>
      <c r="E641" s="23"/>
    </row>
    <row r="642" ht="12.75">
      <c r="C642" s="30">
        <f>SUM(C592:C641)</f>
        <v>4.7299999999999995</v>
      </c>
    </row>
    <row r="644" spans="2:3" ht="12.75">
      <c r="B644" s="196" t="s">
        <v>689</v>
      </c>
      <c r="C644" s="9">
        <f>C589+C642</f>
        <v>56.900999999999975</v>
      </c>
    </row>
  </sheetData>
  <mergeCells count="666">
    <mergeCell ref="F582:F583"/>
    <mergeCell ref="A584:A585"/>
    <mergeCell ref="C584:C585"/>
    <mergeCell ref="D584:D585"/>
    <mergeCell ref="E584:E585"/>
    <mergeCell ref="F584:F585"/>
    <mergeCell ref="A582:A583"/>
    <mergeCell ref="C582:C583"/>
    <mergeCell ref="D582:D583"/>
    <mergeCell ref="E582:E583"/>
    <mergeCell ref="A580:A581"/>
    <mergeCell ref="C580:C581"/>
    <mergeCell ref="D580:D581"/>
    <mergeCell ref="F580:F581"/>
    <mergeCell ref="F576:F577"/>
    <mergeCell ref="A578:A579"/>
    <mergeCell ref="C578:C579"/>
    <mergeCell ref="D578:D579"/>
    <mergeCell ref="F578:F579"/>
    <mergeCell ref="A576:A577"/>
    <mergeCell ref="C576:C577"/>
    <mergeCell ref="D576:D577"/>
    <mergeCell ref="E576:E577"/>
    <mergeCell ref="F572:F573"/>
    <mergeCell ref="A574:A575"/>
    <mergeCell ref="C574:C575"/>
    <mergeCell ref="D574:D575"/>
    <mergeCell ref="E574:E575"/>
    <mergeCell ref="F574:F575"/>
    <mergeCell ref="A572:A573"/>
    <mergeCell ref="C572:C573"/>
    <mergeCell ref="D572:D573"/>
    <mergeCell ref="E572:E573"/>
    <mergeCell ref="F568:F569"/>
    <mergeCell ref="A570:A571"/>
    <mergeCell ref="C570:C571"/>
    <mergeCell ref="D570:D571"/>
    <mergeCell ref="E570:E571"/>
    <mergeCell ref="F570:F571"/>
    <mergeCell ref="A568:A569"/>
    <mergeCell ref="C568:C569"/>
    <mergeCell ref="D568:D569"/>
    <mergeCell ref="E568:E569"/>
    <mergeCell ref="F564:F565"/>
    <mergeCell ref="A566:A567"/>
    <mergeCell ref="C566:C567"/>
    <mergeCell ref="D566:D567"/>
    <mergeCell ref="E566:E567"/>
    <mergeCell ref="F566:F567"/>
    <mergeCell ref="A564:A565"/>
    <mergeCell ref="C564:C565"/>
    <mergeCell ref="D564:D565"/>
    <mergeCell ref="E564:E565"/>
    <mergeCell ref="F560:F561"/>
    <mergeCell ref="A562:A563"/>
    <mergeCell ref="C562:C563"/>
    <mergeCell ref="D562:D563"/>
    <mergeCell ref="E562:E563"/>
    <mergeCell ref="F562:F563"/>
    <mergeCell ref="A560:A561"/>
    <mergeCell ref="C560:C561"/>
    <mergeCell ref="D560:D561"/>
    <mergeCell ref="E560:E561"/>
    <mergeCell ref="F556:F557"/>
    <mergeCell ref="A558:A559"/>
    <mergeCell ref="C558:C559"/>
    <mergeCell ref="D558:D559"/>
    <mergeCell ref="E558:E559"/>
    <mergeCell ref="F558:F559"/>
    <mergeCell ref="A556:A557"/>
    <mergeCell ref="C556:C557"/>
    <mergeCell ref="D556:D557"/>
    <mergeCell ref="E556:E557"/>
    <mergeCell ref="F552:F553"/>
    <mergeCell ref="A554:A555"/>
    <mergeCell ref="C554:C555"/>
    <mergeCell ref="D554:D555"/>
    <mergeCell ref="E554:E555"/>
    <mergeCell ref="F554:F555"/>
    <mergeCell ref="A552:A553"/>
    <mergeCell ref="C552:C553"/>
    <mergeCell ref="D552:D553"/>
    <mergeCell ref="E552:E553"/>
    <mergeCell ref="F548:F549"/>
    <mergeCell ref="A550:A551"/>
    <mergeCell ref="C550:C551"/>
    <mergeCell ref="D550:D551"/>
    <mergeCell ref="E550:E551"/>
    <mergeCell ref="F550:F551"/>
    <mergeCell ref="A548:A549"/>
    <mergeCell ref="C548:C549"/>
    <mergeCell ref="D548:D549"/>
    <mergeCell ref="E548:E549"/>
    <mergeCell ref="F544:F545"/>
    <mergeCell ref="A546:A547"/>
    <mergeCell ref="C546:C547"/>
    <mergeCell ref="D546:D547"/>
    <mergeCell ref="E546:E547"/>
    <mergeCell ref="F546:F547"/>
    <mergeCell ref="A544:A545"/>
    <mergeCell ref="C544:C545"/>
    <mergeCell ref="D544:D545"/>
    <mergeCell ref="E544:E545"/>
    <mergeCell ref="F540:F541"/>
    <mergeCell ref="A542:A543"/>
    <mergeCell ref="C542:C543"/>
    <mergeCell ref="D542:D543"/>
    <mergeCell ref="E542:E543"/>
    <mergeCell ref="F542:F543"/>
    <mergeCell ref="A540:A541"/>
    <mergeCell ref="C540:C541"/>
    <mergeCell ref="D540:D541"/>
    <mergeCell ref="E540:E541"/>
    <mergeCell ref="F536:F537"/>
    <mergeCell ref="A538:A539"/>
    <mergeCell ref="C538:C539"/>
    <mergeCell ref="D538:D539"/>
    <mergeCell ref="E538:E539"/>
    <mergeCell ref="F538:F539"/>
    <mergeCell ref="A536:A537"/>
    <mergeCell ref="C536:C537"/>
    <mergeCell ref="D536:D537"/>
    <mergeCell ref="E536:E537"/>
    <mergeCell ref="F532:F533"/>
    <mergeCell ref="A534:A535"/>
    <mergeCell ref="C534:C535"/>
    <mergeCell ref="D534:D535"/>
    <mergeCell ref="E534:E535"/>
    <mergeCell ref="F534:F535"/>
    <mergeCell ref="A532:A533"/>
    <mergeCell ref="C532:C533"/>
    <mergeCell ref="D532:D533"/>
    <mergeCell ref="E532:E533"/>
    <mergeCell ref="F528:F529"/>
    <mergeCell ref="A530:A531"/>
    <mergeCell ref="C530:C531"/>
    <mergeCell ref="D530:D531"/>
    <mergeCell ref="E530:E531"/>
    <mergeCell ref="F530:F531"/>
    <mergeCell ref="A528:A529"/>
    <mergeCell ref="C528:C529"/>
    <mergeCell ref="D528:D529"/>
    <mergeCell ref="E528:E529"/>
    <mergeCell ref="F524:F525"/>
    <mergeCell ref="A526:A527"/>
    <mergeCell ref="C526:C527"/>
    <mergeCell ref="D526:D527"/>
    <mergeCell ref="E526:E527"/>
    <mergeCell ref="F526:F527"/>
    <mergeCell ref="A524:A525"/>
    <mergeCell ref="C524:C525"/>
    <mergeCell ref="D524:D525"/>
    <mergeCell ref="E524:E525"/>
    <mergeCell ref="F520:F521"/>
    <mergeCell ref="A522:A523"/>
    <mergeCell ref="C522:C523"/>
    <mergeCell ref="D522:D523"/>
    <mergeCell ref="E522:E523"/>
    <mergeCell ref="F522:F523"/>
    <mergeCell ref="A520:A521"/>
    <mergeCell ref="C520:C521"/>
    <mergeCell ref="D520:D521"/>
    <mergeCell ref="E520:E521"/>
    <mergeCell ref="F516:F517"/>
    <mergeCell ref="A518:A519"/>
    <mergeCell ref="C518:C519"/>
    <mergeCell ref="D518:D519"/>
    <mergeCell ref="E518:E519"/>
    <mergeCell ref="F518:F519"/>
    <mergeCell ref="A516:A517"/>
    <mergeCell ref="C516:C517"/>
    <mergeCell ref="D516:D517"/>
    <mergeCell ref="E516:E517"/>
    <mergeCell ref="F512:F513"/>
    <mergeCell ref="A514:A515"/>
    <mergeCell ref="C514:C515"/>
    <mergeCell ref="D514:D515"/>
    <mergeCell ref="E514:E515"/>
    <mergeCell ref="F514:F515"/>
    <mergeCell ref="A512:A513"/>
    <mergeCell ref="C512:C513"/>
    <mergeCell ref="D512:D513"/>
    <mergeCell ref="E512:E513"/>
    <mergeCell ref="F508:F509"/>
    <mergeCell ref="A510:A511"/>
    <mergeCell ref="C510:C511"/>
    <mergeCell ref="D510:D511"/>
    <mergeCell ref="E510:E511"/>
    <mergeCell ref="F510:F511"/>
    <mergeCell ref="A508:A509"/>
    <mergeCell ref="C508:C509"/>
    <mergeCell ref="D508:D509"/>
    <mergeCell ref="E508:E509"/>
    <mergeCell ref="F504:F505"/>
    <mergeCell ref="A506:A507"/>
    <mergeCell ref="C506:C507"/>
    <mergeCell ref="D506:D507"/>
    <mergeCell ref="E506:E507"/>
    <mergeCell ref="F506:F507"/>
    <mergeCell ref="A504:A505"/>
    <mergeCell ref="C504:C505"/>
    <mergeCell ref="D504:D505"/>
    <mergeCell ref="E504:E505"/>
    <mergeCell ref="F500:F501"/>
    <mergeCell ref="A502:A503"/>
    <mergeCell ref="C502:C503"/>
    <mergeCell ref="D502:D503"/>
    <mergeCell ref="E502:E503"/>
    <mergeCell ref="F502:F503"/>
    <mergeCell ref="A500:A501"/>
    <mergeCell ref="C500:C501"/>
    <mergeCell ref="D500:D501"/>
    <mergeCell ref="E500:E501"/>
    <mergeCell ref="F496:F497"/>
    <mergeCell ref="A498:A499"/>
    <mergeCell ref="C498:C499"/>
    <mergeCell ref="D498:D499"/>
    <mergeCell ref="E498:E499"/>
    <mergeCell ref="F498:F499"/>
    <mergeCell ref="A496:A497"/>
    <mergeCell ref="C496:C497"/>
    <mergeCell ref="D496:D497"/>
    <mergeCell ref="E496:E497"/>
    <mergeCell ref="F492:F493"/>
    <mergeCell ref="A494:A495"/>
    <mergeCell ref="C494:C495"/>
    <mergeCell ref="D494:D495"/>
    <mergeCell ref="E494:E495"/>
    <mergeCell ref="F494:F495"/>
    <mergeCell ref="A492:A493"/>
    <mergeCell ref="C492:C493"/>
    <mergeCell ref="D492:D493"/>
    <mergeCell ref="E492:E493"/>
    <mergeCell ref="F488:F489"/>
    <mergeCell ref="A490:A491"/>
    <mergeCell ref="C490:C491"/>
    <mergeCell ref="D490:D491"/>
    <mergeCell ref="E490:E491"/>
    <mergeCell ref="F490:F491"/>
    <mergeCell ref="A488:A489"/>
    <mergeCell ref="C488:C489"/>
    <mergeCell ref="D488:D489"/>
    <mergeCell ref="E488:E489"/>
    <mergeCell ref="F484:F485"/>
    <mergeCell ref="A486:A487"/>
    <mergeCell ref="C486:C487"/>
    <mergeCell ref="D486:D487"/>
    <mergeCell ref="E486:E487"/>
    <mergeCell ref="F486:F487"/>
    <mergeCell ref="A484:A485"/>
    <mergeCell ref="C484:C485"/>
    <mergeCell ref="D484:D485"/>
    <mergeCell ref="E484:E485"/>
    <mergeCell ref="F480:F481"/>
    <mergeCell ref="A482:A483"/>
    <mergeCell ref="C482:C483"/>
    <mergeCell ref="D482:D483"/>
    <mergeCell ref="E482:E483"/>
    <mergeCell ref="F482:F483"/>
    <mergeCell ref="A480:A481"/>
    <mergeCell ref="C480:C481"/>
    <mergeCell ref="D480:D481"/>
    <mergeCell ref="E480:E481"/>
    <mergeCell ref="F476:F477"/>
    <mergeCell ref="A478:A479"/>
    <mergeCell ref="C478:C479"/>
    <mergeCell ref="D478:D479"/>
    <mergeCell ref="E478:E479"/>
    <mergeCell ref="F478:F479"/>
    <mergeCell ref="A476:A477"/>
    <mergeCell ref="C476:C477"/>
    <mergeCell ref="D476:D477"/>
    <mergeCell ref="E476:E477"/>
    <mergeCell ref="F472:F473"/>
    <mergeCell ref="A474:A475"/>
    <mergeCell ref="C474:C475"/>
    <mergeCell ref="D474:D475"/>
    <mergeCell ref="E474:E475"/>
    <mergeCell ref="F474:F475"/>
    <mergeCell ref="A472:A473"/>
    <mergeCell ref="C472:C473"/>
    <mergeCell ref="D472:D473"/>
    <mergeCell ref="E472:E473"/>
    <mergeCell ref="F468:F469"/>
    <mergeCell ref="A470:A471"/>
    <mergeCell ref="C470:C471"/>
    <mergeCell ref="D470:D471"/>
    <mergeCell ref="E470:E471"/>
    <mergeCell ref="F470:F471"/>
    <mergeCell ref="A468:A469"/>
    <mergeCell ref="C468:C469"/>
    <mergeCell ref="D468:D469"/>
    <mergeCell ref="E468:E469"/>
    <mergeCell ref="F464:F465"/>
    <mergeCell ref="A466:A467"/>
    <mergeCell ref="C466:C467"/>
    <mergeCell ref="D466:D467"/>
    <mergeCell ref="E466:E467"/>
    <mergeCell ref="F466:F467"/>
    <mergeCell ref="A464:A465"/>
    <mergeCell ref="C464:C465"/>
    <mergeCell ref="D464:D465"/>
    <mergeCell ref="E464:E465"/>
    <mergeCell ref="F460:F461"/>
    <mergeCell ref="A462:A463"/>
    <mergeCell ref="C462:C463"/>
    <mergeCell ref="D462:D463"/>
    <mergeCell ref="E462:E463"/>
    <mergeCell ref="F462:F463"/>
    <mergeCell ref="A460:A461"/>
    <mergeCell ref="C460:C461"/>
    <mergeCell ref="D460:D461"/>
    <mergeCell ref="E460:E461"/>
    <mergeCell ref="F456:F457"/>
    <mergeCell ref="A458:A459"/>
    <mergeCell ref="C458:C459"/>
    <mergeCell ref="D458:D459"/>
    <mergeCell ref="E458:E459"/>
    <mergeCell ref="F458:F459"/>
    <mergeCell ref="A456:A457"/>
    <mergeCell ref="C456:C457"/>
    <mergeCell ref="D456:D457"/>
    <mergeCell ref="E456:E457"/>
    <mergeCell ref="F452:F453"/>
    <mergeCell ref="A454:A455"/>
    <mergeCell ref="C454:C455"/>
    <mergeCell ref="D454:D455"/>
    <mergeCell ref="E454:E455"/>
    <mergeCell ref="F454:F455"/>
    <mergeCell ref="A452:A453"/>
    <mergeCell ref="C452:C453"/>
    <mergeCell ref="D452:D453"/>
    <mergeCell ref="E452:E453"/>
    <mergeCell ref="F448:F449"/>
    <mergeCell ref="A450:A451"/>
    <mergeCell ref="C450:C451"/>
    <mergeCell ref="D450:D451"/>
    <mergeCell ref="E450:E451"/>
    <mergeCell ref="F450:F451"/>
    <mergeCell ref="A448:A449"/>
    <mergeCell ref="C448:C449"/>
    <mergeCell ref="D448:D449"/>
    <mergeCell ref="E448:E449"/>
    <mergeCell ref="F444:F445"/>
    <mergeCell ref="A446:A447"/>
    <mergeCell ref="C446:C447"/>
    <mergeCell ref="D446:D447"/>
    <mergeCell ref="E446:E447"/>
    <mergeCell ref="F446:F447"/>
    <mergeCell ref="A444:A445"/>
    <mergeCell ref="C444:C445"/>
    <mergeCell ref="D444:D445"/>
    <mergeCell ref="E444:E445"/>
    <mergeCell ref="F440:F441"/>
    <mergeCell ref="A442:A443"/>
    <mergeCell ref="C442:C443"/>
    <mergeCell ref="D442:D443"/>
    <mergeCell ref="E442:E443"/>
    <mergeCell ref="F442:F443"/>
    <mergeCell ref="A440:A441"/>
    <mergeCell ref="C440:C441"/>
    <mergeCell ref="D440:D441"/>
    <mergeCell ref="E440:E441"/>
    <mergeCell ref="F436:F437"/>
    <mergeCell ref="A438:A439"/>
    <mergeCell ref="C438:C439"/>
    <mergeCell ref="D438:D439"/>
    <mergeCell ref="E438:E439"/>
    <mergeCell ref="F438:F439"/>
    <mergeCell ref="A436:A437"/>
    <mergeCell ref="C436:C437"/>
    <mergeCell ref="D436:D437"/>
    <mergeCell ref="E436:E437"/>
    <mergeCell ref="F432:F433"/>
    <mergeCell ref="A434:A435"/>
    <mergeCell ref="C434:C435"/>
    <mergeCell ref="D434:D435"/>
    <mergeCell ref="E434:E435"/>
    <mergeCell ref="F434:F435"/>
    <mergeCell ref="A432:A433"/>
    <mergeCell ref="C432:C433"/>
    <mergeCell ref="D432:D433"/>
    <mergeCell ref="E432:E433"/>
    <mergeCell ref="F428:F429"/>
    <mergeCell ref="A430:A431"/>
    <mergeCell ref="C430:C431"/>
    <mergeCell ref="D430:D431"/>
    <mergeCell ref="E430:E431"/>
    <mergeCell ref="F430:F431"/>
    <mergeCell ref="A428:A429"/>
    <mergeCell ref="C428:C429"/>
    <mergeCell ref="D428:D429"/>
    <mergeCell ref="E428:E429"/>
    <mergeCell ref="F424:F425"/>
    <mergeCell ref="A426:A427"/>
    <mergeCell ref="C426:C427"/>
    <mergeCell ref="D426:D427"/>
    <mergeCell ref="E426:E427"/>
    <mergeCell ref="F426:F427"/>
    <mergeCell ref="A424:A425"/>
    <mergeCell ref="C424:C425"/>
    <mergeCell ref="D424:D425"/>
    <mergeCell ref="E424:E425"/>
    <mergeCell ref="F420:F421"/>
    <mergeCell ref="A422:A423"/>
    <mergeCell ref="C422:C423"/>
    <mergeCell ref="D422:D423"/>
    <mergeCell ref="E422:E423"/>
    <mergeCell ref="F422:F423"/>
    <mergeCell ref="A420:A421"/>
    <mergeCell ref="C420:C421"/>
    <mergeCell ref="D420:D421"/>
    <mergeCell ref="E420:E421"/>
    <mergeCell ref="F416:F417"/>
    <mergeCell ref="A418:A419"/>
    <mergeCell ref="C418:C419"/>
    <mergeCell ref="D418:D419"/>
    <mergeCell ref="E418:E419"/>
    <mergeCell ref="F418:F419"/>
    <mergeCell ref="A416:A417"/>
    <mergeCell ref="C416:C417"/>
    <mergeCell ref="D416:D417"/>
    <mergeCell ref="E416:E417"/>
    <mergeCell ref="F412:F413"/>
    <mergeCell ref="A414:A415"/>
    <mergeCell ref="C414:C415"/>
    <mergeCell ref="D414:D415"/>
    <mergeCell ref="E414:E415"/>
    <mergeCell ref="F414:F415"/>
    <mergeCell ref="A412:A413"/>
    <mergeCell ref="C412:C413"/>
    <mergeCell ref="D412:D413"/>
    <mergeCell ref="E412:E413"/>
    <mergeCell ref="F408:F409"/>
    <mergeCell ref="A410:A411"/>
    <mergeCell ref="C410:C411"/>
    <mergeCell ref="D410:D411"/>
    <mergeCell ref="E410:E411"/>
    <mergeCell ref="F410:F411"/>
    <mergeCell ref="A408:A409"/>
    <mergeCell ref="C408:C409"/>
    <mergeCell ref="D408:D409"/>
    <mergeCell ref="E408:E409"/>
    <mergeCell ref="F404:F405"/>
    <mergeCell ref="A406:A407"/>
    <mergeCell ref="C406:C407"/>
    <mergeCell ref="D406:D407"/>
    <mergeCell ref="E406:E407"/>
    <mergeCell ref="F406:F407"/>
    <mergeCell ref="A404:A405"/>
    <mergeCell ref="C404:C405"/>
    <mergeCell ref="D404:D405"/>
    <mergeCell ref="E404:E405"/>
    <mergeCell ref="F400:F401"/>
    <mergeCell ref="A402:A403"/>
    <mergeCell ref="C402:C403"/>
    <mergeCell ref="D402:D403"/>
    <mergeCell ref="E402:E403"/>
    <mergeCell ref="F402:F403"/>
    <mergeCell ref="A400:A401"/>
    <mergeCell ref="C400:C401"/>
    <mergeCell ref="D400:D401"/>
    <mergeCell ref="E400:E401"/>
    <mergeCell ref="F396:F397"/>
    <mergeCell ref="A398:A399"/>
    <mergeCell ref="C398:C399"/>
    <mergeCell ref="D398:D399"/>
    <mergeCell ref="E398:E399"/>
    <mergeCell ref="F398:F399"/>
    <mergeCell ref="A396:A397"/>
    <mergeCell ref="C396:C397"/>
    <mergeCell ref="D396:D397"/>
    <mergeCell ref="E396:E397"/>
    <mergeCell ref="F392:F393"/>
    <mergeCell ref="A394:A395"/>
    <mergeCell ref="C394:C395"/>
    <mergeCell ref="D394:D395"/>
    <mergeCell ref="E394:E395"/>
    <mergeCell ref="F394:F395"/>
    <mergeCell ref="A392:A393"/>
    <mergeCell ref="C392:C393"/>
    <mergeCell ref="D392:D393"/>
    <mergeCell ref="E392:E393"/>
    <mergeCell ref="F388:F389"/>
    <mergeCell ref="A390:A391"/>
    <mergeCell ref="C390:C391"/>
    <mergeCell ref="D390:D391"/>
    <mergeCell ref="E390:E391"/>
    <mergeCell ref="F390:F391"/>
    <mergeCell ref="A388:A389"/>
    <mergeCell ref="C388:C389"/>
    <mergeCell ref="D388:D389"/>
    <mergeCell ref="E388:E389"/>
    <mergeCell ref="F384:F385"/>
    <mergeCell ref="A386:A387"/>
    <mergeCell ref="C386:C387"/>
    <mergeCell ref="D386:D387"/>
    <mergeCell ref="E386:E387"/>
    <mergeCell ref="F386:F387"/>
    <mergeCell ref="A384:A385"/>
    <mergeCell ref="C384:C385"/>
    <mergeCell ref="D384:D385"/>
    <mergeCell ref="E384:E385"/>
    <mergeCell ref="F380:F381"/>
    <mergeCell ref="A382:A383"/>
    <mergeCell ref="C382:C383"/>
    <mergeCell ref="D382:D383"/>
    <mergeCell ref="E382:E383"/>
    <mergeCell ref="F382:F383"/>
    <mergeCell ref="A380:A381"/>
    <mergeCell ref="C380:C381"/>
    <mergeCell ref="D380:D381"/>
    <mergeCell ref="E380:E381"/>
    <mergeCell ref="F376:F377"/>
    <mergeCell ref="A378:A379"/>
    <mergeCell ref="C378:C379"/>
    <mergeCell ref="D378:D379"/>
    <mergeCell ref="E378:E379"/>
    <mergeCell ref="F378:F379"/>
    <mergeCell ref="A376:A377"/>
    <mergeCell ref="C376:C377"/>
    <mergeCell ref="D376:D377"/>
    <mergeCell ref="E376:E377"/>
    <mergeCell ref="F372:F373"/>
    <mergeCell ref="A374:A375"/>
    <mergeCell ref="C374:C375"/>
    <mergeCell ref="D374:D375"/>
    <mergeCell ref="E374:E375"/>
    <mergeCell ref="F374:F375"/>
    <mergeCell ref="A372:A373"/>
    <mergeCell ref="C372:C373"/>
    <mergeCell ref="D372:D373"/>
    <mergeCell ref="E372:E373"/>
    <mergeCell ref="F368:F369"/>
    <mergeCell ref="A370:A371"/>
    <mergeCell ref="C370:C371"/>
    <mergeCell ref="D370:D371"/>
    <mergeCell ref="E370:E371"/>
    <mergeCell ref="F370:F371"/>
    <mergeCell ref="A368:A369"/>
    <mergeCell ref="C368:C369"/>
    <mergeCell ref="D368:D369"/>
    <mergeCell ref="E368:E369"/>
    <mergeCell ref="F364:F365"/>
    <mergeCell ref="A366:A367"/>
    <mergeCell ref="C366:C367"/>
    <mergeCell ref="D366:D367"/>
    <mergeCell ref="E366:E367"/>
    <mergeCell ref="F366:F367"/>
    <mergeCell ref="A364:A365"/>
    <mergeCell ref="C364:C365"/>
    <mergeCell ref="D364:D365"/>
    <mergeCell ref="E364:E365"/>
    <mergeCell ref="F360:F361"/>
    <mergeCell ref="A362:A363"/>
    <mergeCell ref="C362:C363"/>
    <mergeCell ref="D362:D363"/>
    <mergeCell ref="E362:E363"/>
    <mergeCell ref="F362:F363"/>
    <mergeCell ref="A360:A361"/>
    <mergeCell ref="C360:C361"/>
    <mergeCell ref="D360:D361"/>
    <mergeCell ref="E360:E361"/>
    <mergeCell ref="F356:F357"/>
    <mergeCell ref="A358:A359"/>
    <mergeCell ref="C358:C359"/>
    <mergeCell ref="D358:D359"/>
    <mergeCell ref="E358:E359"/>
    <mergeCell ref="F358:F359"/>
    <mergeCell ref="A356:A357"/>
    <mergeCell ref="C356:C357"/>
    <mergeCell ref="D356:D357"/>
    <mergeCell ref="E356:E357"/>
    <mergeCell ref="F352:F353"/>
    <mergeCell ref="A354:A355"/>
    <mergeCell ref="C354:C355"/>
    <mergeCell ref="D354:D355"/>
    <mergeCell ref="E354:E355"/>
    <mergeCell ref="F354:F355"/>
    <mergeCell ref="A352:A353"/>
    <mergeCell ref="C352:C353"/>
    <mergeCell ref="D352:D353"/>
    <mergeCell ref="E352:E353"/>
    <mergeCell ref="F348:F349"/>
    <mergeCell ref="A350:A351"/>
    <mergeCell ref="C350:C351"/>
    <mergeCell ref="D350:D351"/>
    <mergeCell ref="E350:E351"/>
    <mergeCell ref="F350:F351"/>
    <mergeCell ref="A348:A349"/>
    <mergeCell ref="C348:C349"/>
    <mergeCell ref="D348:D349"/>
    <mergeCell ref="E348:E349"/>
    <mergeCell ref="A346:A347"/>
    <mergeCell ref="C346:C347"/>
    <mergeCell ref="D346:D347"/>
    <mergeCell ref="E346:E347"/>
    <mergeCell ref="A344:A345"/>
    <mergeCell ref="C344:C345"/>
    <mergeCell ref="D344:D345"/>
    <mergeCell ref="E344:E345"/>
    <mergeCell ref="A342:A343"/>
    <mergeCell ref="C342:C343"/>
    <mergeCell ref="D342:D343"/>
    <mergeCell ref="E342:E343"/>
    <mergeCell ref="A340:A341"/>
    <mergeCell ref="C340:C341"/>
    <mergeCell ref="D340:D341"/>
    <mergeCell ref="E340:E341"/>
    <mergeCell ref="A338:A339"/>
    <mergeCell ref="C338:C339"/>
    <mergeCell ref="D338:D339"/>
    <mergeCell ref="E338:E339"/>
    <mergeCell ref="A336:A337"/>
    <mergeCell ref="C336:C337"/>
    <mergeCell ref="D336:D337"/>
    <mergeCell ref="E336:E337"/>
    <mergeCell ref="D334:D335"/>
    <mergeCell ref="E334:E335"/>
    <mergeCell ref="F334:F335"/>
    <mergeCell ref="G334:G585"/>
    <mergeCell ref="F336:F337"/>
    <mergeCell ref="F338:F339"/>
    <mergeCell ref="F340:F341"/>
    <mergeCell ref="F342:F343"/>
    <mergeCell ref="F344:F345"/>
    <mergeCell ref="F346:F347"/>
    <mergeCell ref="A329:A330"/>
    <mergeCell ref="B329:B330"/>
    <mergeCell ref="A334:A335"/>
    <mergeCell ref="C334:C335"/>
    <mergeCell ref="A325:A326"/>
    <mergeCell ref="B325:B326"/>
    <mergeCell ref="A327:A328"/>
    <mergeCell ref="B327:B328"/>
    <mergeCell ref="A321:A322"/>
    <mergeCell ref="B321:B322"/>
    <mergeCell ref="A323:A324"/>
    <mergeCell ref="B323:B324"/>
    <mergeCell ref="A308:A310"/>
    <mergeCell ref="A317:A318"/>
    <mergeCell ref="B317:B318"/>
    <mergeCell ref="A319:A320"/>
    <mergeCell ref="B319:B320"/>
    <mergeCell ref="G210:G233"/>
    <mergeCell ref="F237:F264"/>
    <mergeCell ref="F267:F286"/>
    <mergeCell ref="A290:A292"/>
    <mergeCell ref="G290:G330"/>
    <mergeCell ref="A293:A295"/>
    <mergeCell ref="A296:A298"/>
    <mergeCell ref="A299:A301"/>
    <mergeCell ref="A302:A304"/>
    <mergeCell ref="A305:A307"/>
    <mergeCell ref="G171:G178"/>
    <mergeCell ref="G179:G199"/>
    <mergeCell ref="G200:G209"/>
    <mergeCell ref="B207:B208"/>
    <mergeCell ref="G76:G99"/>
    <mergeCell ref="G100:G123"/>
    <mergeCell ref="G126:G148"/>
    <mergeCell ref="G149:G170"/>
    <mergeCell ref="G3:G20"/>
    <mergeCell ref="G21:G48"/>
    <mergeCell ref="G49:G50"/>
    <mergeCell ref="G51:G7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6"/>
  <sheetViews>
    <sheetView workbookViewId="0" topLeftCell="A103">
      <selection activeCell="C132" sqref="C132"/>
    </sheetView>
  </sheetViews>
  <sheetFormatPr defaultColWidth="9.140625" defaultRowHeight="12.75"/>
  <cols>
    <col min="1" max="1" width="23.7109375" style="0" customWidth="1"/>
    <col min="3" max="3" width="10.7109375" style="0" customWidth="1"/>
  </cols>
  <sheetData>
    <row r="1" spans="1:9" ht="15.75">
      <c r="A1" s="337" t="s">
        <v>126</v>
      </c>
      <c r="B1" s="337"/>
      <c r="C1" s="337"/>
      <c r="D1" s="337"/>
      <c r="E1" s="337"/>
      <c r="F1" s="337"/>
      <c r="G1" s="337"/>
      <c r="H1" s="337"/>
      <c r="I1" s="337"/>
    </row>
    <row r="2" ht="15.75">
      <c r="A2" s="15"/>
    </row>
    <row r="3" spans="1:9" ht="15.75">
      <c r="A3" s="337" t="s">
        <v>127</v>
      </c>
      <c r="B3" s="337"/>
      <c r="C3" s="337"/>
      <c r="D3" s="337"/>
      <c r="E3" s="337"/>
      <c r="F3" s="337"/>
      <c r="G3" s="337"/>
      <c r="H3" s="337"/>
      <c r="I3" s="337"/>
    </row>
    <row r="4" spans="1:9" ht="15.75">
      <c r="A4" s="338" t="s">
        <v>128</v>
      </c>
      <c r="B4" s="338"/>
      <c r="C4" s="338"/>
      <c r="D4" s="338"/>
      <c r="E4" s="338"/>
      <c r="F4" s="338"/>
      <c r="G4" s="338"/>
      <c r="H4" s="338"/>
      <c r="I4" s="338"/>
    </row>
    <row r="6" ht="15.75">
      <c r="A6" s="16" t="s">
        <v>129</v>
      </c>
    </row>
    <row r="7" spans="1:9" ht="12.75">
      <c r="A7" s="339" t="s">
        <v>130</v>
      </c>
      <c r="B7" s="339"/>
      <c r="C7" s="339"/>
      <c r="D7" s="339"/>
      <c r="E7" s="339"/>
      <c r="F7" s="339"/>
      <c r="G7" s="339"/>
      <c r="H7" s="339"/>
      <c r="I7" s="339"/>
    </row>
    <row r="8" spans="1:9" ht="12.75">
      <c r="A8" s="339" t="s">
        <v>131</v>
      </c>
      <c r="B8" s="339"/>
      <c r="C8" s="339"/>
      <c r="D8" s="339"/>
      <c r="E8" s="339"/>
      <c r="F8" s="339"/>
      <c r="G8" s="339"/>
      <c r="H8" s="339"/>
      <c r="I8" s="339"/>
    </row>
    <row r="9" spans="1:9" ht="12.75">
      <c r="A9" s="339" t="s">
        <v>132</v>
      </c>
      <c r="B9" s="339"/>
      <c r="C9" s="339"/>
      <c r="D9" s="339"/>
      <c r="E9" s="339"/>
      <c r="F9" s="339"/>
      <c r="G9" s="339"/>
      <c r="H9" s="339"/>
      <c r="I9" s="339"/>
    </row>
    <row r="10" spans="1:9" ht="12.75">
      <c r="A10" s="339" t="s">
        <v>133</v>
      </c>
      <c r="B10" s="339"/>
      <c r="C10" s="339"/>
      <c r="D10" s="339"/>
      <c r="E10" s="339"/>
      <c r="F10" s="339"/>
      <c r="G10" s="339"/>
      <c r="H10" s="339"/>
      <c r="I10" s="339"/>
    </row>
    <row r="11" spans="1:9" ht="12.75">
      <c r="A11" s="339" t="s">
        <v>134</v>
      </c>
      <c r="B11" s="339"/>
      <c r="C11" s="339"/>
      <c r="D11" s="339"/>
      <c r="E11" s="339"/>
      <c r="F11" s="339"/>
      <c r="G11" s="339"/>
      <c r="H11" s="339"/>
      <c r="I11" s="339"/>
    </row>
    <row r="12" spans="1:9" ht="12.75">
      <c r="A12" s="339" t="s">
        <v>135</v>
      </c>
      <c r="B12" s="339"/>
      <c r="C12" s="339"/>
      <c r="D12" s="339"/>
      <c r="E12" s="339"/>
      <c r="F12" s="339"/>
      <c r="G12" s="339"/>
      <c r="H12" s="339"/>
      <c r="I12" s="339"/>
    </row>
    <row r="13" spans="1:9" ht="12.75">
      <c r="A13" s="339" t="s">
        <v>136</v>
      </c>
      <c r="B13" s="339"/>
      <c r="C13" s="339"/>
      <c r="D13" s="339"/>
      <c r="E13" s="339"/>
      <c r="F13" s="339"/>
      <c r="G13" s="339"/>
      <c r="H13" s="339"/>
      <c r="I13" s="339"/>
    </row>
    <row r="14" spans="1:9" ht="12.75">
      <c r="A14" s="339" t="s">
        <v>137</v>
      </c>
      <c r="B14" s="339"/>
      <c r="C14" s="339"/>
      <c r="D14" s="339"/>
      <c r="E14" s="339"/>
      <c r="F14" s="339"/>
      <c r="G14" s="339"/>
      <c r="H14" s="339"/>
      <c r="I14" s="339"/>
    </row>
    <row r="15" spans="1:9" ht="12.75">
      <c r="A15" s="339" t="s">
        <v>138</v>
      </c>
      <c r="B15" s="339"/>
      <c r="C15" s="339"/>
      <c r="D15" s="339"/>
      <c r="E15" s="339"/>
      <c r="F15" s="339"/>
      <c r="G15" s="339"/>
      <c r="H15" s="339"/>
      <c r="I15" s="339"/>
    </row>
    <row r="16" spans="1:9" ht="12.75">
      <c r="A16" s="339" t="s">
        <v>139</v>
      </c>
      <c r="B16" s="339"/>
      <c r="C16" s="339"/>
      <c r="D16" s="339"/>
      <c r="E16" s="339"/>
      <c r="F16" s="339"/>
      <c r="G16" s="339"/>
      <c r="H16" s="339"/>
      <c r="I16" s="339"/>
    </row>
    <row r="17" spans="1:9" ht="12.75">
      <c r="A17" s="339" t="s">
        <v>140</v>
      </c>
      <c r="B17" s="339"/>
      <c r="C17" s="339"/>
      <c r="D17" s="339"/>
      <c r="E17" s="339"/>
      <c r="F17" s="339"/>
      <c r="G17" s="339"/>
      <c r="H17" s="339"/>
      <c r="I17" s="339"/>
    </row>
    <row r="18" ht="14.25">
      <c r="A18" s="17"/>
    </row>
    <row r="19" ht="12.75">
      <c r="A19" s="18" t="s">
        <v>141</v>
      </c>
    </row>
    <row r="20" spans="1:8" ht="12.75">
      <c r="A20" s="340" t="s">
        <v>142</v>
      </c>
      <c r="B20" s="340"/>
      <c r="C20" s="340"/>
      <c r="D20" s="20" t="s">
        <v>143</v>
      </c>
      <c r="E20" s="20"/>
      <c r="F20" s="20"/>
      <c r="G20" s="341">
        <v>2.94</v>
      </c>
      <c r="H20" s="341"/>
    </row>
    <row r="21" spans="1:8" ht="12.75">
      <c r="A21" s="342" t="s">
        <v>144</v>
      </c>
      <c r="B21" s="343"/>
      <c r="C21" s="344"/>
      <c r="D21" s="341" t="s">
        <v>145</v>
      </c>
      <c r="E21" s="341"/>
      <c r="F21" s="341"/>
      <c r="G21" s="341">
        <v>0.64</v>
      </c>
      <c r="H21" s="341"/>
    </row>
    <row r="22" spans="1:8" ht="12.75">
      <c r="A22" s="340" t="s">
        <v>146</v>
      </c>
      <c r="B22" s="340"/>
      <c r="C22" s="340"/>
      <c r="D22" s="341" t="s">
        <v>147</v>
      </c>
      <c r="E22" s="341"/>
      <c r="F22" s="341"/>
      <c r="G22" s="341">
        <v>0.68</v>
      </c>
      <c r="H22" s="341"/>
    </row>
    <row r="23" spans="1:8" ht="12.75">
      <c r="A23" s="340" t="s">
        <v>148</v>
      </c>
      <c r="B23" s="340"/>
      <c r="C23" s="340"/>
      <c r="D23" s="341" t="s">
        <v>147</v>
      </c>
      <c r="E23" s="341"/>
      <c r="F23" s="341"/>
      <c r="G23" s="341">
        <v>1.44</v>
      </c>
      <c r="H23" s="341"/>
    </row>
    <row r="24" spans="1:8" ht="12.75">
      <c r="A24" s="340" t="s">
        <v>149</v>
      </c>
      <c r="B24" s="340"/>
      <c r="C24" s="340"/>
      <c r="D24" s="341" t="s">
        <v>150</v>
      </c>
      <c r="E24" s="341"/>
      <c r="F24" s="341"/>
      <c r="G24" s="341">
        <v>0.21</v>
      </c>
      <c r="H24" s="341"/>
    </row>
    <row r="25" spans="1:8" ht="12.75">
      <c r="A25" s="340" t="s">
        <v>151</v>
      </c>
      <c r="B25" s="340"/>
      <c r="C25" s="340"/>
      <c r="D25" s="341" t="s">
        <v>147</v>
      </c>
      <c r="E25" s="341"/>
      <c r="F25" s="341"/>
      <c r="G25" s="341">
        <v>0.49</v>
      </c>
      <c r="H25" s="341"/>
    </row>
    <row r="26" spans="1:8" ht="12.75">
      <c r="A26" s="340" t="s">
        <v>152</v>
      </c>
      <c r="B26" s="340"/>
      <c r="C26" s="340"/>
      <c r="D26" s="341" t="s">
        <v>150</v>
      </c>
      <c r="E26" s="341"/>
      <c r="F26" s="341"/>
      <c r="G26" s="341">
        <v>0.395</v>
      </c>
      <c r="H26" s="341"/>
    </row>
    <row r="27" spans="1:8" ht="12.75">
      <c r="A27" s="340" t="s">
        <v>153</v>
      </c>
      <c r="B27" s="340"/>
      <c r="C27" s="340"/>
      <c r="D27" s="341" t="s">
        <v>150</v>
      </c>
      <c r="E27" s="341"/>
      <c r="F27" s="341"/>
      <c r="G27" s="341">
        <v>0.415</v>
      </c>
      <c r="H27" s="341"/>
    </row>
    <row r="28" spans="1:8" ht="12.75">
      <c r="A28" s="340" t="s">
        <v>154</v>
      </c>
      <c r="B28" s="340"/>
      <c r="C28" s="340"/>
      <c r="D28" s="341" t="s">
        <v>150</v>
      </c>
      <c r="E28" s="341"/>
      <c r="F28" s="341"/>
      <c r="G28" s="341">
        <v>0.415</v>
      </c>
      <c r="H28" s="341"/>
    </row>
    <row r="29" spans="1:8" ht="12.75">
      <c r="A29" s="340" t="s">
        <v>155</v>
      </c>
      <c r="B29" s="340"/>
      <c r="C29" s="340"/>
      <c r="D29" s="341" t="s">
        <v>150</v>
      </c>
      <c r="E29" s="341"/>
      <c r="F29" s="341"/>
      <c r="G29" s="341">
        <v>0.415</v>
      </c>
      <c r="H29" s="341"/>
    </row>
    <row r="30" spans="1:8" ht="12.75">
      <c r="A30" s="340" t="s">
        <v>156</v>
      </c>
      <c r="B30" s="340"/>
      <c r="C30" s="340"/>
      <c r="D30" s="341" t="s">
        <v>150</v>
      </c>
      <c r="E30" s="341"/>
      <c r="F30" s="341"/>
      <c r="G30" s="341">
        <v>0.445</v>
      </c>
      <c r="H30" s="341"/>
    </row>
    <row r="31" spans="1:8" ht="12.75">
      <c r="A31" s="340" t="s">
        <v>157</v>
      </c>
      <c r="B31" s="340"/>
      <c r="C31" s="340"/>
      <c r="D31" s="341" t="s">
        <v>150</v>
      </c>
      <c r="E31" s="341"/>
      <c r="F31" s="341"/>
      <c r="G31" s="341">
        <v>0.22</v>
      </c>
      <c r="H31" s="341"/>
    </row>
    <row r="32" spans="1:8" ht="12.75">
      <c r="A32" s="340" t="s">
        <v>158</v>
      </c>
      <c r="B32" s="340"/>
      <c r="C32" s="340"/>
      <c r="D32" s="341" t="s">
        <v>150</v>
      </c>
      <c r="E32" s="341"/>
      <c r="F32" s="341"/>
      <c r="G32" s="341">
        <v>0.6</v>
      </c>
      <c r="H32" s="341"/>
    </row>
    <row r="33" spans="1:8" ht="12.75">
      <c r="A33" s="340" t="s">
        <v>159</v>
      </c>
      <c r="B33" s="340"/>
      <c r="C33" s="340"/>
      <c r="D33" s="341" t="s">
        <v>147</v>
      </c>
      <c r="E33" s="341"/>
      <c r="F33" s="341"/>
      <c r="G33" s="341">
        <v>2.101</v>
      </c>
      <c r="H33" s="341"/>
    </row>
    <row r="34" spans="1:8" ht="12.75">
      <c r="A34" s="340" t="s">
        <v>160</v>
      </c>
      <c r="B34" s="340"/>
      <c r="C34" s="340"/>
      <c r="D34" s="341" t="s">
        <v>147</v>
      </c>
      <c r="E34" s="341"/>
      <c r="F34" s="341"/>
      <c r="G34" s="341">
        <v>1.255</v>
      </c>
      <c r="H34" s="341"/>
    </row>
    <row r="35" spans="1:8" ht="12.75">
      <c r="A35" s="340" t="s">
        <v>161</v>
      </c>
      <c r="B35" s="340"/>
      <c r="C35" s="340"/>
      <c r="D35" s="341" t="s">
        <v>147</v>
      </c>
      <c r="E35" s="341"/>
      <c r="F35" s="341"/>
      <c r="G35" s="341">
        <v>0.91</v>
      </c>
      <c r="H35" s="341"/>
    </row>
    <row r="36" spans="1:8" ht="12.75">
      <c r="A36" s="340" t="s">
        <v>162</v>
      </c>
      <c r="B36" s="340"/>
      <c r="C36" s="340"/>
      <c r="D36" s="341" t="s">
        <v>147</v>
      </c>
      <c r="E36" s="341"/>
      <c r="F36" s="341"/>
      <c r="G36" s="341">
        <v>0.66</v>
      </c>
      <c r="H36" s="341"/>
    </row>
    <row r="37" spans="1:8" ht="12.75">
      <c r="A37" s="340" t="s">
        <v>163</v>
      </c>
      <c r="B37" s="340"/>
      <c r="C37" s="340"/>
      <c r="D37" s="345" t="s">
        <v>164</v>
      </c>
      <c r="E37" s="346"/>
      <c r="F37" s="347"/>
      <c r="G37" s="341">
        <v>9</v>
      </c>
      <c r="H37" s="341"/>
    </row>
    <row r="38" spans="1:8" ht="12.75">
      <c r="A38" s="23"/>
      <c r="B38" s="23"/>
      <c r="C38" s="23"/>
      <c r="D38" s="23"/>
      <c r="E38" s="23"/>
      <c r="F38" s="23"/>
      <c r="G38" s="348">
        <f>SUM(G20:G37)</f>
        <v>23.230999999999998</v>
      </c>
      <c r="H38" s="348"/>
    </row>
    <row r="39" spans="1:8" ht="12.75">
      <c r="A39" s="349" t="s">
        <v>165</v>
      </c>
      <c r="B39" s="349"/>
      <c r="C39" s="349"/>
      <c r="D39" s="349"/>
      <c r="E39" s="349"/>
      <c r="F39" s="349"/>
      <c r="G39" s="349"/>
      <c r="H39" s="349"/>
    </row>
    <row r="40" spans="1:8" ht="12.75">
      <c r="A40" s="350" t="s">
        <v>166</v>
      </c>
      <c r="B40" s="350"/>
      <c r="C40" s="350"/>
      <c r="D40" s="350"/>
      <c r="E40" s="350"/>
      <c r="F40" s="350"/>
      <c r="G40" s="350"/>
      <c r="H40" s="350"/>
    </row>
    <row r="41" spans="1:8" ht="12.75">
      <c r="A41" s="350" t="s">
        <v>167</v>
      </c>
      <c r="B41" s="350"/>
      <c r="C41" s="350"/>
      <c r="D41" s="350"/>
      <c r="E41" s="350"/>
      <c r="F41" s="350"/>
      <c r="G41" s="350"/>
      <c r="H41" s="350"/>
    </row>
    <row r="42" spans="1:8" ht="12.75">
      <c r="A42" s="25"/>
      <c r="B42" s="25"/>
      <c r="C42" s="25"/>
      <c r="D42" s="25"/>
      <c r="E42" s="25"/>
      <c r="F42" s="25"/>
      <c r="G42" s="25"/>
      <c r="H42" s="25"/>
    </row>
    <row r="43" ht="12.75">
      <c r="A43" s="13" t="s">
        <v>168</v>
      </c>
    </row>
    <row r="44" spans="1:8" ht="12.75">
      <c r="A44" s="351" t="s">
        <v>169</v>
      </c>
      <c r="B44" s="351"/>
      <c r="C44" s="351"/>
      <c r="D44" s="341" t="s">
        <v>170</v>
      </c>
      <c r="E44" s="341"/>
      <c r="F44" s="341"/>
      <c r="G44" s="341">
        <v>1.55</v>
      </c>
      <c r="H44" s="341"/>
    </row>
    <row r="45" spans="1:8" ht="12.75">
      <c r="A45" s="351" t="s">
        <v>171</v>
      </c>
      <c r="B45" s="351"/>
      <c r="C45" s="351"/>
      <c r="D45" s="341" t="s">
        <v>170</v>
      </c>
      <c r="E45" s="341"/>
      <c r="F45" s="341"/>
      <c r="G45" s="341">
        <v>1.55</v>
      </c>
      <c r="H45" s="341"/>
    </row>
    <row r="46" spans="1:8" ht="12.75">
      <c r="A46" s="23"/>
      <c r="B46" s="23"/>
      <c r="C46" s="23"/>
      <c r="D46" s="23"/>
      <c r="E46" s="23"/>
      <c r="F46" s="23"/>
      <c r="G46" s="348">
        <f>SUM(G44:G45)</f>
        <v>3.1</v>
      </c>
      <c r="H46" s="348"/>
    </row>
    <row r="47" spans="1:8" ht="12.75">
      <c r="A47" s="26" t="s">
        <v>172</v>
      </c>
      <c r="B47" s="23"/>
      <c r="C47" s="23"/>
      <c r="D47" s="23"/>
      <c r="E47" s="23"/>
      <c r="F47" s="23"/>
      <c r="G47" s="23"/>
      <c r="H47" s="23"/>
    </row>
    <row r="48" spans="1:8" ht="12.75">
      <c r="A48" s="352" t="s">
        <v>169</v>
      </c>
      <c r="B48" s="353"/>
      <c r="C48" s="354"/>
      <c r="D48" s="347" t="s">
        <v>147</v>
      </c>
      <c r="E48" s="341"/>
      <c r="F48" s="341"/>
      <c r="G48" s="341">
        <v>1.863</v>
      </c>
      <c r="H48" s="341"/>
    </row>
    <row r="49" spans="1:8" ht="12.75">
      <c r="A49" s="355"/>
      <c r="B49" s="356"/>
      <c r="C49" s="357"/>
      <c r="D49" s="347" t="s">
        <v>147</v>
      </c>
      <c r="E49" s="341"/>
      <c r="F49" s="341"/>
      <c r="G49" s="345">
        <v>11.94</v>
      </c>
      <c r="H49" s="347"/>
    </row>
    <row r="50" spans="1:8" ht="12.75">
      <c r="A50" s="352" t="s">
        <v>171</v>
      </c>
      <c r="B50" s="353"/>
      <c r="C50" s="354"/>
      <c r="D50" s="341" t="s">
        <v>147</v>
      </c>
      <c r="E50" s="341"/>
      <c r="F50" s="341"/>
      <c r="G50" s="341">
        <v>1.863</v>
      </c>
      <c r="H50" s="341"/>
    </row>
    <row r="51" spans="1:8" ht="12.75">
      <c r="A51" s="355"/>
      <c r="B51" s="356"/>
      <c r="C51" s="357"/>
      <c r="D51" s="341" t="s">
        <v>147</v>
      </c>
      <c r="E51" s="341"/>
      <c r="F51" s="341"/>
      <c r="G51" s="345">
        <v>11.94</v>
      </c>
      <c r="H51" s="347"/>
    </row>
    <row r="52" spans="1:8" ht="12.75">
      <c r="A52" s="351" t="s">
        <v>173</v>
      </c>
      <c r="B52" s="351"/>
      <c r="C52" s="351"/>
      <c r="D52" s="341" t="s">
        <v>174</v>
      </c>
      <c r="E52" s="341"/>
      <c r="F52" s="341"/>
      <c r="G52" s="341">
        <v>0.25</v>
      </c>
      <c r="H52" s="341"/>
    </row>
    <row r="53" spans="1:8" ht="12.75">
      <c r="A53" s="351" t="s">
        <v>175</v>
      </c>
      <c r="B53" s="351"/>
      <c r="C53" s="351"/>
      <c r="D53" s="341" t="s">
        <v>174</v>
      </c>
      <c r="E53" s="341"/>
      <c r="F53" s="341"/>
      <c r="G53" s="341">
        <v>0.25</v>
      </c>
      <c r="H53" s="341"/>
    </row>
    <row r="54" spans="1:8" ht="12.75">
      <c r="A54" s="27"/>
      <c r="B54" s="27"/>
      <c r="C54" s="27"/>
      <c r="D54" s="28"/>
      <c r="E54" s="28"/>
      <c r="F54" s="28"/>
      <c r="G54" s="348">
        <f>SUM(G48:G53)</f>
        <v>28.105999999999998</v>
      </c>
      <c r="H54" s="348"/>
    </row>
    <row r="57" spans="1:8" ht="12.75">
      <c r="A57" s="358" t="s">
        <v>176</v>
      </c>
      <c r="B57" s="358"/>
      <c r="C57" s="358"/>
      <c r="D57" s="358"/>
      <c r="E57" s="358"/>
      <c r="F57" s="358"/>
      <c r="G57" s="358"/>
      <c r="H57" s="358"/>
    </row>
    <row r="58" spans="1:8" ht="12.75">
      <c r="A58" s="29"/>
      <c r="B58" s="29"/>
      <c r="C58" s="29"/>
      <c r="D58" s="29"/>
      <c r="E58" s="29"/>
      <c r="F58" s="29"/>
      <c r="G58" s="29"/>
      <c r="H58" s="29"/>
    </row>
    <row r="59" spans="1:8" ht="12.75">
      <c r="A59" s="350" t="s">
        <v>177</v>
      </c>
      <c r="B59" s="350"/>
      <c r="C59" s="350"/>
      <c r="D59" s="350"/>
      <c r="E59" s="350"/>
      <c r="F59" s="350"/>
      <c r="G59" s="350"/>
      <c r="H59" s="350"/>
    </row>
    <row r="60" spans="1:8" ht="12.75">
      <c r="A60" s="25"/>
      <c r="B60" s="25"/>
      <c r="C60" s="25"/>
      <c r="D60" s="25"/>
      <c r="E60" s="25"/>
      <c r="F60" s="25"/>
      <c r="G60" s="25"/>
      <c r="H60" s="25"/>
    </row>
    <row r="61" ht="12.75">
      <c r="A61" s="18" t="s">
        <v>172</v>
      </c>
    </row>
    <row r="62" spans="1:8" ht="15">
      <c r="A62" s="359" t="s">
        <v>178</v>
      </c>
      <c r="B62" s="359"/>
      <c r="C62" s="359"/>
      <c r="D62" s="360" t="s">
        <v>179</v>
      </c>
      <c r="E62" s="360"/>
      <c r="F62" s="360"/>
      <c r="G62" s="361">
        <v>0.845</v>
      </c>
      <c r="H62" s="362"/>
    </row>
    <row r="63" spans="1:8" ht="15">
      <c r="A63" s="359" t="s">
        <v>180</v>
      </c>
      <c r="B63" s="359"/>
      <c r="C63" s="359"/>
      <c r="D63" s="360" t="s">
        <v>179</v>
      </c>
      <c r="E63" s="360"/>
      <c r="F63" s="360"/>
      <c r="G63" s="361">
        <v>1.022</v>
      </c>
      <c r="H63" s="362"/>
    </row>
    <row r="64" spans="7:8" ht="12.75">
      <c r="G64" s="363">
        <f>SUM(G62:G63)</f>
        <v>1.867</v>
      </c>
      <c r="H64" s="363"/>
    </row>
    <row r="65" spans="2:5" ht="12.75">
      <c r="B65" s="358" t="s">
        <v>181</v>
      </c>
      <c r="C65" s="358"/>
      <c r="D65" s="358"/>
      <c r="E65" s="358"/>
    </row>
    <row r="67" spans="1:8" ht="12.75">
      <c r="A67" s="350" t="s">
        <v>182</v>
      </c>
      <c r="B67" s="350"/>
      <c r="C67" s="350"/>
      <c r="D67" s="350"/>
      <c r="E67" s="350"/>
      <c r="F67" s="350"/>
      <c r="G67" s="350"/>
      <c r="H67" s="350"/>
    </row>
    <row r="69" ht="12.75">
      <c r="A69" s="18" t="s">
        <v>172</v>
      </c>
    </row>
    <row r="70" spans="1:8" ht="15">
      <c r="A70" s="359" t="s">
        <v>183</v>
      </c>
      <c r="B70" s="359"/>
      <c r="C70" s="359"/>
      <c r="D70" s="360" t="s">
        <v>179</v>
      </c>
      <c r="E70" s="360"/>
      <c r="F70" s="360"/>
      <c r="G70" s="361">
        <v>1.55</v>
      </c>
      <c r="H70" s="362"/>
    </row>
    <row r="71" spans="1:8" ht="15">
      <c r="A71" s="359" t="s">
        <v>184</v>
      </c>
      <c r="B71" s="359"/>
      <c r="C71" s="359"/>
      <c r="D71" s="360" t="s">
        <v>179</v>
      </c>
      <c r="E71" s="360"/>
      <c r="F71" s="360"/>
      <c r="G71" s="361">
        <v>1.55</v>
      </c>
      <c r="H71" s="362"/>
    </row>
    <row r="72" spans="7:8" ht="12.75">
      <c r="G72" s="363">
        <f>SUM(G70:G71)</f>
        <v>3.1</v>
      </c>
      <c r="H72" s="363"/>
    </row>
    <row r="74" spans="1:8" ht="15.75">
      <c r="A74" s="337" t="s">
        <v>185</v>
      </c>
      <c r="B74" s="337"/>
      <c r="C74" s="337"/>
      <c r="D74" s="337"/>
      <c r="E74" s="337"/>
      <c r="F74" s="337"/>
      <c r="G74" s="337"/>
      <c r="H74" s="337"/>
    </row>
    <row r="76" spans="1:8" ht="12.75">
      <c r="A76" s="350" t="s">
        <v>186</v>
      </c>
      <c r="B76" s="350"/>
      <c r="C76" s="350"/>
      <c r="D76" s="350"/>
      <c r="E76" s="350"/>
      <c r="F76" s="350"/>
      <c r="G76" s="350"/>
      <c r="H76" s="350"/>
    </row>
    <row r="77" spans="1:8" ht="12.75">
      <c r="A77" s="350" t="s">
        <v>187</v>
      </c>
      <c r="B77" s="350"/>
      <c r="C77" s="350"/>
      <c r="D77" s="350"/>
      <c r="E77" s="350"/>
      <c r="F77" s="350"/>
      <c r="G77" s="350"/>
      <c r="H77" s="350"/>
    </row>
    <row r="78" spans="1:8" ht="12.75">
      <c r="A78" s="350" t="s">
        <v>188</v>
      </c>
      <c r="B78" s="350"/>
      <c r="C78" s="350"/>
      <c r="D78" s="350"/>
      <c r="E78" s="350"/>
      <c r="F78" s="350"/>
      <c r="G78" s="350"/>
      <c r="H78" s="350"/>
    </row>
    <row r="79" spans="1:8" ht="12.75">
      <c r="A79" s="350" t="s">
        <v>189</v>
      </c>
      <c r="B79" s="350"/>
      <c r="C79" s="350"/>
      <c r="D79" s="350"/>
      <c r="E79" s="350"/>
      <c r="F79" s="350"/>
      <c r="G79" s="350"/>
      <c r="H79" s="350"/>
    </row>
    <row r="80" ht="12.75">
      <c r="A80" s="18"/>
    </row>
    <row r="81" ht="12.75">
      <c r="A81" s="18" t="s">
        <v>172</v>
      </c>
    </row>
    <row r="83" spans="1:8" ht="15">
      <c r="A83" s="364" t="s">
        <v>190</v>
      </c>
      <c r="B83" s="364"/>
      <c r="C83" s="364"/>
      <c r="D83" s="360" t="s">
        <v>179</v>
      </c>
      <c r="E83" s="360"/>
      <c r="F83" s="360"/>
      <c r="G83" s="364">
        <v>1.4</v>
      </c>
      <c r="H83" s="364"/>
    </row>
    <row r="84" spans="1:8" ht="15">
      <c r="A84" s="364" t="s">
        <v>190</v>
      </c>
      <c r="B84" s="364"/>
      <c r="C84" s="364"/>
      <c r="D84" s="360" t="s">
        <v>179</v>
      </c>
      <c r="E84" s="360"/>
      <c r="F84" s="360"/>
      <c r="G84" s="364">
        <v>1.4</v>
      </c>
      <c r="H84" s="364"/>
    </row>
    <row r="85" spans="1:8" ht="15">
      <c r="A85" s="364" t="s">
        <v>191</v>
      </c>
      <c r="B85" s="364"/>
      <c r="C85" s="364"/>
      <c r="D85" s="341" t="s">
        <v>174</v>
      </c>
      <c r="E85" s="341"/>
      <c r="F85" s="341"/>
      <c r="G85" s="364">
        <v>0.23</v>
      </c>
      <c r="H85" s="364"/>
    </row>
    <row r="86" spans="1:8" ht="15">
      <c r="A86" s="364" t="s">
        <v>191</v>
      </c>
      <c r="B86" s="364"/>
      <c r="C86" s="364"/>
      <c r="D86" s="341" t="s">
        <v>174</v>
      </c>
      <c r="E86" s="341"/>
      <c r="F86" s="341"/>
      <c r="G86" s="364">
        <v>0.23</v>
      </c>
      <c r="H86" s="364"/>
    </row>
    <row r="87" spans="1:8" ht="15">
      <c r="A87" s="364" t="s">
        <v>192</v>
      </c>
      <c r="B87" s="364"/>
      <c r="C87" s="364"/>
      <c r="D87" s="341" t="s">
        <v>193</v>
      </c>
      <c r="E87" s="341"/>
      <c r="F87" s="341"/>
      <c r="G87" s="364">
        <v>0.25</v>
      </c>
      <c r="H87" s="364"/>
    </row>
    <row r="88" spans="1:8" ht="15">
      <c r="A88" s="364" t="s">
        <v>192</v>
      </c>
      <c r="B88" s="364"/>
      <c r="C88" s="364"/>
      <c r="D88" s="341" t="s">
        <v>193</v>
      </c>
      <c r="E88" s="341"/>
      <c r="F88" s="341"/>
      <c r="G88" s="364">
        <v>0.25</v>
      </c>
      <c r="H88" s="364"/>
    </row>
    <row r="89" spans="1:8" ht="15">
      <c r="A89" s="364" t="s">
        <v>191</v>
      </c>
      <c r="B89" s="364"/>
      <c r="C89" s="364"/>
      <c r="D89" s="341" t="s">
        <v>174</v>
      </c>
      <c r="E89" s="341"/>
      <c r="F89" s="341"/>
      <c r="G89" s="364">
        <v>0.175</v>
      </c>
      <c r="H89" s="364"/>
    </row>
    <row r="90" spans="1:8" ht="15">
      <c r="A90" s="364" t="s">
        <v>191</v>
      </c>
      <c r="B90" s="364"/>
      <c r="C90" s="364"/>
      <c r="D90" s="341" t="s">
        <v>174</v>
      </c>
      <c r="E90" s="341"/>
      <c r="F90" s="341"/>
      <c r="G90" s="364">
        <v>0.175</v>
      </c>
      <c r="H90" s="364"/>
    </row>
    <row r="91" spans="7:8" ht="12.75">
      <c r="G91" s="363">
        <f>SUM(G83:G90)</f>
        <v>4.109999999999999</v>
      </c>
      <c r="H91" s="363"/>
    </row>
    <row r="93" spans="4:8" ht="12.75">
      <c r="D93" t="s">
        <v>194</v>
      </c>
      <c r="G93" s="365">
        <f>G91+G72+G54+G46+G38+G64</f>
        <v>63.51399999999999</v>
      </c>
      <c r="H93" s="365"/>
    </row>
    <row r="94" spans="2:6" ht="12.75">
      <c r="B94" s="358" t="s">
        <v>195</v>
      </c>
      <c r="C94" s="358"/>
      <c r="D94" s="358"/>
      <c r="E94" s="358"/>
      <c r="F94" s="358"/>
    </row>
    <row r="95" spans="2:6" ht="12.75">
      <c r="B95" s="30"/>
      <c r="C95" s="30"/>
      <c r="D95" s="30"/>
      <c r="E95" s="30"/>
      <c r="F95" s="30"/>
    </row>
    <row r="96" spans="1:8" ht="12.75">
      <c r="A96" s="350" t="s">
        <v>196</v>
      </c>
      <c r="B96" s="350"/>
      <c r="C96" s="350"/>
      <c r="D96" s="350"/>
      <c r="E96" s="350"/>
      <c r="F96" s="350"/>
      <c r="G96" s="350"/>
      <c r="H96" s="350"/>
    </row>
    <row r="97" spans="1:8" ht="12.75">
      <c r="A97" s="350" t="s">
        <v>197</v>
      </c>
      <c r="B97" s="350"/>
      <c r="C97" s="350"/>
      <c r="D97" s="350"/>
      <c r="E97" s="350"/>
      <c r="F97" s="350"/>
      <c r="G97" s="350"/>
      <c r="H97" s="350"/>
    </row>
    <row r="98" spans="1:8" ht="12.75">
      <c r="A98" s="350" t="s">
        <v>198</v>
      </c>
      <c r="B98" s="350"/>
      <c r="C98" s="350"/>
      <c r="D98" s="350"/>
      <c r="E98" s="350"/>
      <c r="F98" s="350"/>
      <c r="G98" s="350"/>
      <c r="H98" s="350"/>
    </row>
    <row r="99" spans="1:8" ht="12.75">
      <c r="A99" s="350" t="s">
        <v>199</v>
      </c>
      <c r="B99" s="350"/>
      <c r="C99" s="350"/>
      <c r="D99" s="350"/>
      <c r="E99" s="350"/>
      <c r="F99" s="350"/>
      <c r="G99" s="350"/>
      <c r="H99" s="350"/>
    </row>
    <row r="100" spans="2:6" ht="12.75">
      <c r="B100" s="30"/>
      <c r="C100" s="30"/>
      <c r="D100" s="30"/>
      <c r="E100" s="30"/>
      <c r="F100" s="30"/>
    </row>
    <row r="101" spans="2:6" ht="12.75">
      <c r="B101" s="30"/>
      <c r="C101" s="30"/>
      <c r="D101" s="30"/>
      <c r="E101" s="30"/>
      <c r="F101" s="30"/>
    </row>
    <row r="102" spans="2:6" ht="12.75">
      <c r="B102" s="30"/>
      <c r="C102" s="30"/>
      <c r="D102" s="30"/>
      <c r="E102" s="30"/>
      <c r="F102" s="30"/>
    </row>
    <row r="103" spans="2:6" ht="12.75">
      <c r="B103" s="30"/>
      <c r="C103" s="30"/>
      <c r="D103" s="30"/>
      <c r="E103" s="30"/>
      <c r="F103" s="30"/>
    </row>
    <row r="104" spans="2:6" ht="12.75">
      <c r="B104" s="30"/>
      <c r="C104" s="30"/>
      <c r="D104" s="30"/>
      <c r="E104" s="30"/>
      <c r="F104" s="30"/>
    </row>
    <row r="105" spans="2:6" ht="12.75">
      <c r="B105" s="30"/>
      <c r="C105" s="30"/>
      <c r="D105" s="30"/>
      <c r="E105" s="30"/>
      <c r="F105" s="30"/>
    </row>
    <row r="106" spans="1:3" ht="12.75">
      <c r="A106" s="365"/>
      <c r="B106" s="365"/>
      <c r="C106" s="365"/>
    </row>
    <row r="107" spans="1:8" ht="12.75">
      <c r="A107" s="366" t="s">
        <v>200</v>
      </c>
      <c r="B107" s="366"/>
      <c r="C107" s="366"/>
      <c r="D107" s="341" t="s">
        <v>201</v>
      </c>
      <c r="E107" s="341"/>
      <c r="F107" s="341"/>
      <c r="G107" s="341">
        <v>3.201</v>
      </c>
      <c r="H107" s="341"/>
    </row>
    <row r="108" spans="1:8" ht="12.75">
      <c r="A108" s="366" t="s">
        <v>202</v>
      </c>
      <c r="B108" s="366"/>
      <c r="C108" s="366"/>
      <c r="D108" s="341" t="s">
        <v>201</v>
      </c>
      <c r="E108" s="341"/>
      <c r="F108" s="341"/>
      <c r="G108" s="341">
        <v>3.201</v>
      </c>
      <c r="H108" s="341"/>
    </row>
    <row r="109" spans="1:8" ht="12.75">
      <c r="A109" s="366" t="s">
        <v>203</v>
      </c>
      <c r="B109" s="366"/>
      <c r="C109" s="366"/>
      <c r="D109" s="341" t="s">
        <v>204</v>
      </c>
      <c r="E109" s="341"/>
      <c r="F109" s="341"/>
      <c r="G109" s="341">
        <v>0.33</v>
      </c>
      <c r="H109" s="341"/>
    </row>
    <row r="110" spans="1:8" ht="12.75">
      <c r="A110" s="366" t="s">
        <v>205</v>
      </c>
      <c r="B110" s="366"/>
      <c r="C110" s="366"/>
      <c r="D110" s="341" t="s">
        <v>204</v>
      </c>
      <c r="E110" s="341"/>
      <c r="F110" s="341"/>
      <c r="G110" s="341">
        <v>0.24</v>
      </c>
      <c r="H110" s="341"/>
    </row>
    <row r="111" spans="1:8" ht="12.75">
      <c r="A111" s="351" t="s">
        <v>206</v>
      </c>
      <c r="B111" s="351"/>
      <c r="C111" s="351"/>
      <c r="D111" s="341" t="s">
        <v>207</v>
      </c>
      <c r="E111" s="341"/>
      <c r="F111" s="341"/>
      <c r="G111" s="341">
        <v>0.33</v>
      </c>
      <c r="H111" s="341"/>
    </row>
    <row r="112" spans="1:8" ht="12.75">
      <c r="A112" s="351" t="s">
        <v>208</v>
      </c>
      <c r="B112" s="351"/>
      <c r="C112" s="351"/>
      <c r="D112" s="341" t="s">
        <v>204</v>
      </c>
      <c r="E112" s="341"/>
      <c r="F112" s="341"/>
      <c r="G112" s="341">
        <v>0.24</v>
      </c>
      <c r="H112" s="341"/>
    </row>
    <row r="113" spans="1:8" ht="12.75">
      <c r="A113" s="351" t="s">
        <v>209</v>
      </c>
      <c r="B113" s="351"/>
      <c r="C113" s="351"/>
      <c r="D113" s="341" t="s">
        <v>204</v>
      </c>
      <c r="E113" s="341"/>
      <c r="F113" s="341"/>
      <c r="G113" s="341">
        <v>0.23</v>
      </c>
      <c r="H113" s="341"/>
    </row>
    <row r="114" spans="1:8" ht="12.75">
      <c r="A114" s="351" t="s">
        <v>210</v>
      </c>
      <c r="B114" s="351"/>
      <c r="C114" s="351"/>
      <c r="D114" s="341" t="s">
        <v>204</v>
      </c>
      <c r="E114" s="341"/>
      <c r="F114" s="341"/>
      <c r="G114" s="341">
        <v>0.23</v>
      </c>
      <c r="H114" s="341"/>
    </row>
    <row r="115" spans="1:8" ht="12.75">
      <c r="A115" s="351" t="s">
        <v>211</v>
      </c>
      <c r="B115" s="351"/>
      <c r="C115" s="351"/>
      <c r="D115" s="341" t="s">
        <v>204</v>
      </c>
      <c r="E115" s="341"/>
      <c r="F115" s="341"/>
      <c r="G115" s="341">
        <v>0.23</v>
      </c>
      <c r="H115" s="341"/>
    </row>
    <row r="116" spans="1:8" ht="12.75">
      <c r="A116" s="30"/>
      <c r="B116" s="30"/>
      <c r="C116" s="30"/>
      <c r="D116" s="29"/>
      <c r="G116" s="363">
        <f>SUM(G107:G115)</f>
        <v>8.232000000000001</v>
      </c>
      <c r="H116" s="363"/>
    </row>
    <row r="117" spans="1:4" ht="12.75">
      <c r="A117" s="30"/>
      <c r="B117" s="30"/>
      <c r="C117" s="30"/>
      <c r="D117" s="29"/>
    </row>
    <row r="118" spans="1:8" ht="12.75">
      <c r="A118" s="30"/>
      <c r="B118" s="30"/>
      <c r="C118" s="30"/>
      <c r="D118" s="29" t="s">
        <v>212</v>
      </c>
      <c r="G118" s="365">
        <f>G38+G46+G54+G64+G72+G91+G116</f>
        <v>71.746</v>
      </c>
      <c r="H118" s="365"/>
    </row>
    <row r="119" spans="1:4" ht="12.75">
      <c r="A119" s="30"/>
      <c r="B119" s="30"/>
      <c r="C119" s="30"/>
      <c r="D119" s="29"/>
    </row>
    <row r="120" spans="1:4" ht="12.75">
      <c r="A120" s="30"/>
      <c r="B120" s="30"/>
      <c r="C120" s="30"/>
      <c r="D120" s="29"/>
    </row>
    <row r="121" spans="1:4" ht="12.75">
      <c r="A121" s="30"/>
      <c r="B121" s="30"/>
      <c r="C121" s="30"/>
      <c r="D121" s="29"/>
    </row>
    <row r="122" spans="1:4" ht="12.75">
      <c r="A122" s="30"/>
      <c r="B122" s="30"/>
      <c r="C122" s="30"/>
      <c r="D122" s="29"/>
    </row>
    <row r="123" spans="1:4" ht="12.75">
      <c r="A123" s="30"/>
      <c r="B123" s="30"/>
      <c r="C123" s="30"/>
      <c r="D123" s="29"/>
    </row>
    <row r="124" spans="1:4" ht="12.75">
      <c r="A124" s="29"/>
      <c r="B124" s="29"/>
      <c r="C124" s="29"/>
      <c r="D124" s="29"/>
    </row>
    <row r="125" spans="1:4" ht="12.75">
      <c r="A125" s="29"/>
      <c r="B125" s="29"/>
      <c r="C125" s="29"/>
      <c r="D125" s="29"/>
    </row>
    <row r="126" spans="1:4" ht="12.75">
      <c r="A126" s="29"/>
      <c r="B126" s="29"/>
      <c r="C126" s="29"/>
      <c r="D126" s="29"/>
    </row>
  </sheetData>
  <mergeCells count="179">
    <mergeCell ref="G116:H116"/>
    <mergeCell ref="G118:H118"/>
    <mergeCell ref="A114:C114"/>
    <mergeCell ref="D114:F114"/>
    <mergeCell ref="G114:H114"/>
    <mergeCell ref="A115:C115"/>
    <mergeCell ref="D115:F115"/>
    <mergeCell ref="G115:H115"/>
    <mergeCell ref="A112:C112"/>
    <mergeCell ref="D112:F112"/>
    <mergeCell ref="G112:H112"/>
    <mergeCell ref="A113:C113"/>
    <mergeCell ref="D113:F113"/>
    <mergeCell ref="G113:H113"/>
    <mergeCell ref="A110:C110"/>
    <mergeCell ref="D110:F110"/>
    <mergeCell ref="G110:H110"/>
    <mergeCell ref="A111:C111"/>
    <mergeCell ref="D111:F111"/>
    <mergeCell ref="G111:H111"/>
    <mergeCell ref="A108:C108"/>
    <mergeCell ref="D108:F108"/>
    <mergeCell ref="G108:H108"/>
    <mergeCell ref="A109:C109"/>
    <mergeCell ref="D109:F109"/>
    <mergeCell ref="G109:H109"/>
    <mergeCell ref="A98:H98"/>
    <mergeCell ref="A99:H99"/>
    <mergeCell ref="A106:C106"/>
    <mergeCell ref="A107:C107"/>
    <mergeCell ref="D107:F107"/>
    <mergeCell ref="G107:H107"/>
    <mergeCell ref="G93:H93"/>
    <mergeCell ref="B94:F94"/>
    <mergeCell ref="A96:H96"/>
    <mergeCell ref="A97:H97"/>
    <mergeCell ref="A90:C90"/>
    <mergeCell ref="D90:F90"/>
    <mergeCell ref="G90:H90"/>
    <mergeCell ref="G91:H91"/>
    <mergeCell ref="A88:C88"/>
    <mergeCell ref="D88:F88"/>
    <mergeCell ref="G88:H88"/>
    <mergeCell ref="A89:C89"/>
    <mergeCell ref="D89:F89"/>
    <mergeCell ref="G89:H89"/>
    <mergeCell ref="A86:C86"/>
    <mergeCell ref="D86:F86"/>
    <mergeCell ref="G86:H86"/>
    <mergeCell ref="A87:C87"/>
    <mergeCell ref="D87:F87"/>
    <mergeCell ref="G87:H87"/>
    <mergeCell ref="A84:C84"/>
    <mergeCell ref="D84:F84"/>
    <mergeCell ref="G84:H84"/>
    <mergeCell ref="A85:C85"/>
    <mergeCell ref="D85:F85"/>
    <mergeCell ref="G85:H85"/>
    <mergeCell ref="A79:H79"/>
    <mergeCell ref="A83:C83"/>
    <mergeCell ref="D83:F83"/>
    <mergeCell ref="G83:H83"/>
    <mergeCell ref="A74:H74"/>
    <mergeCell ref="A76:H76"/>
    <mergeCell ref="A77:H77"/>
    <mergeCell ref="A78:H78"/>
    <mergeCell ref="A71:C71"/>
    <mergeCell ref="D71:F71"/>
    <mergeCell ref="G71:H71"/>
    <mergeCell ref="G72:H72"/>
    <mergeCell ref="B65:E65"/>
    <mergeCell ref="A67:H67"/>
    <mergeCell ref="A70:C70"/>
    <mergeCell ref="D70:F70"/>
    <mergeCell ref="G70:H70"/>
    <mergeCell ref="A63:C63"/>
    <mergeCell ref="D63:F63"/>
    <mergeCell ref="G63:H63"/>
    <mergeCell ref="G64:H64"/>
    <mergeCell ref="G54:H54"/>
    <mergeCell ref="A57:H57"/>
    <mergeCell ref="A59:H59"/>
    <mergeCell ref="A62:C62"/>
    <mergeCell ref="D62:F62"/>
    <mergeCell ref="G62:H62"/>
    <mergeCell ref="A52:C52"/>
    <mergeCell ref="D52:F52"/>
    <mergeCell ref="G52:H52"/>
    <mergeCell ref="A53:C53"/>
    <mergeCell ref="D53:F53"/>
    <mergeCell ref="G53:H53"/>
    <mergeCell ref="A50:C51"/>
    <mergeCell ref="D50:F50"/>
    <mergeCell ref="G50:H50"/>
    <mergeCell ref="D51:F51"/>
    <mergeCell ref="G51:H51"/>
    <mergeCell ref="A48:C49"/>
    <mergeCell ref="D48:F48"/>
    <mergeCell ref="G48:H48"/>
    <mergeCell ref="D49:F49"/>
    <mergeCell ref="G49:H49"/>
    <mergeCell ref="A45:C45"/>
    <mergeCell ref="D45:F45"/>
    <mergeCell ref="G45:H45"/>
    <mergeCell ref="G46:H46"/>
    <mergeCell ref="A39:H39"/>
    <mergeCell ref="A40:H40"/>
    <mergeCell ref="A41:H41"/>
    <mergeCell ref="A44:C44"/>
    <mergeCell ref="D44:F44"/>
    <mergeCell ref="G44:H44"/>
    <mergeCell ref="A37:C37"/>
    <mergeCell ref="D37:F37"/>
    <mergeCell ref="G37:H37"/>
    <mergeCell ref="G38:H38"/>
    <mergeCell ref="A35:C35"/>
    <mergeCell ref="D35:F35"/>
    <mergeCell ref="G35:H35"/>
    <mergeCell ref="A36:C36"/>
    <mergeCell ref="D36:F36"/>
    <mergeCell ref="G36:H36"/>
    <mergeCell ref="A33:C33"/>
    <mergeCell ref="D33:F33"/>
    <mergeCell ref="G33:H33"/>
    <mergeCell ref="A34:C34"/>
    <mergeCell ref="D34:F34"/>
    <mergeCell ref="G34:H34"/>
    <mergeCell ref="A31:C31"/>
    <mergeCell ref="D31:F31"/>
    <mergeCell ref="G31:H31"/>
    <mergeCell ref="A32:C32"/>
    <mergeCell ref="D32:F32"/>
    <mergeCell ref="G32:H32"/>
    <mergeCell ref="A29:C29"/>
    <mergeCell ref="D29:F29"/>
    <mergeCell ref="G29:H29"/>
    <mergeCell ref="A30:C30"/>
    <mergeCell ref="D30:F30"/>
    <mergeCell ref="G30:H30"/>
    <mergeCell ref="A27:C27"/>
    <mergeCell ref="D27:F27"/>
    <mergeCell ref="G27:H27"/>
    <mergeCell ref="A28:C28"/>
    <mergeCell ref="D28:F28"/>
    <mergeCell ref="G28:H28"/>
    <mergeCell ref="A25:C25"/>
    <mergeCell ref="D25:F25"/>
    <mergeCell ref="G25:H25"/>
    <mergeCell ref="A26:C26"/>
    <mergeCell ref="D26:F26"/>
    <mergeCell ref="G26:H26"/>
    <mergeCell ref="A23:C23"/>
    <mergeCell ref="D23:F23"/>
    <mergeCell ref="G23:H23"/>
    <mergeCell ref="A24:C24"/>
    <mergeCell ref="D24:F24"/>
    <mergeCell ref="G24:H24"/>
    <mergeCell ref="A21:C21"/>
    <mergeCell ref="D21:F21"/>
    <mergeCell ref="G21:H21"/>
    <mergeCell ref="A22:C22"/>
    <mergeCell ref="D22:F22"/>
    <mergeCell ref="G22:H22"/>
    <mergeCell ref="A16:I16"/>
    <mergeCell ref="A17:I17"/>
    <mergeCell ref="A20:C20"/>
    <mergeCell ref="G20:H20"/>
    <mergeCell ref="A12:I12"/>
    <mergeCell ref="A13:I13"/>
    <mergeCell ref="A14:I14"/>
    <mergeCell ref="A15:I15"/>
    <mergeCell ref="A8:I8"/>
    <mergeCell ref="A9:I9"/>
    <mergeCell ref="A10:I10"/>
    <mergeCell ref="A11:I11"/>
    <mergeCell ref="A1:I1"/>
    <mergeCell ref="A3:I3"/>
    <mergeCell ref="A4:I4"/>
    <mergeCell ref="A7:I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17" sqref="D17"/>
    </sheetView>
  </sheetViews>
  <sheetFormatPr defaultColWidth="9.140625" defaultRowHeight="12.75"/>
  <sheetData>
    <row r="1" spans="1:5" s="3" customFormat="1" ht="24.75" customHeight="1">
      <c r="A1" s="370" t="s">
        <v>92</v>
      </c>
      <c r="B1" s="370"/>
      <c r="C1" s="370"/>
      <c r="D1" s="370"/>
      <c r="E1" s="370"/>
    </row>
    <row r="2" s="3" customFormat="1" ht="12.75"/>
    <row r="3" s="3" customFormat="1" ht="12.75"/>
    <row r="4" spans="1:8" s="3" customFormat="1" ht="12.75" customHeight="1">
      <c r="A4" s="371" t="s">
        <v>93</v>
      </c>
      <c r="B4" s="371"/>
      <c r="C4" s="371"/>
      <c r="D4" s="371"/>
      <c r="E4" s="371"/>
      <c r="F4" s="371"/>
      <c r="G4" s="371"/>
      <c r="H4" s="371"/>
    </row>
    <row r="5" spans="1:8" s="3" customFormat="1" ht="27" customHeight="1">
      <c r="A5" s="372" t="s">
        <v>94</v>
      </c>
      <c r="B5" s="372"/>
      <c r="C5" s="372"/>
      <c r="D5" s="372"/>
      <c r="E5" s="372"/>
      <c r="F5" s="372"/>
      <c r="G5" s="372"/>
      <c r="H5" s="372"/>
    </row>
    <row r="6" spans="1:8" s="3" customFormat="1" ht="12.75">
      <c r="A6"/>
      <c r="B6"/>
      <c r="C6"/>
      <c r="D6"/>
      <c r="E6"/>
      <c r="F6"/>
      <c r="G6"/>
      <c r="H6"/>
    </row>
    <row r="7" spans="1:8" s="3" customFormat="1" ht="29.25" customHeight="1">
      <c r="A7" s="367" t="s">
        <v>95</v>
      </c>
      <c r="B7" s="368"/>
      <c r="C7" s="368"/>
      <c r="D7" s="368"/>
      <c r="E7" s="368"/>
      <c r="F7" s="368"/>
      <c r="G7" s="368"/>
      <c r="H7" s="368"/>
    </row>
    <row r="8" spans="1:8" s="3" customFormat="1" ht="12.75">
      <c r="A8" s="6"/>
      <c r="B8" s="7"/>
      <c r="C8" s="7"/>
      <c r="D8" s="7"/>
      <c r="E8" s="7"/>
      <c r="F8" s="7"/>
      <c r="G8" s="7"/>
      <c r="H8" s="7"/>
    </row>
    <row r="9" spans="1:8" s="3" customFormat="1" ht="63.75" customHeight="1">
      <c r="A9" s="369" t="s">
        <v>96</v>
      </c>
      <c r="B9" s="369"/>
      <c r="C9" s="369"/>
      <c r="D9" s="369"/>
      <c r="E9" s="369"/>
      <c r="F9" s="369"/>
      <c r="G9" s="369"/>
      <c r="H9" s="369"/>
    </row>
    <row r="10" spans="1:8" s="3" customFormat="1" ht="12.75">
      <c r="A10" s="8"/>
      <c r="B10" s="8"/>
      <c r="C10" s="8"/>
      <c r="D10" s="8"/>
      <c r="E10" s="8"/>
      <c r="F10" s="8"/>
      <c r="G10" s="8"/>
      <c r="H10" s="8"/>
    </row>
    <row r="11" spans="1:8" s="3" customFormat="1" ht="52.5" customHeight="1">
      <c r="A11" s="367" t="s">
        <v>97</v>
      </c>
      <c r="B11" s="368"/>
      <c r="C11" s="368"/>
      <c r="D11" s="368"/>
      <c r="E11" s="368"/>
      <c r="F11" s="368"/>
      <c r="G11" s="368"/>
      <c r="H11" s="368"/>
    </row>
    <row r="12" spans="1:8" s="3" customFormat="1" ht="12.75">
      <c r="A12"/>
      <c r="B12"/>
      <c r="C12"/>
      <c r="D12"/>
      <c r="E12"/>
      <c r="F12"/>
      <c r="G12"/>
      <c r="H12"/>
    </row>
    <row r="13" spans="1:8" s="3" customFormat="1" ht="23.25" customHeight="1">
      <c r="A13" s="369" t="s">
        <v>123</v>
      </c>
      <c r="B13" s="369"/>
      <c r="C13" s="369"/>
      <c r="D13" s="369"/>
      <c r="E13" s="369"/>
      <c r="F13" s="369"/>
      <c r="G13" s="369"/>
      <c r="H13" s="369"/>
    </row>
    <row r="14" spans="1:8" s="3" customFormat="1" ht="24.75" customHeight="1">
      <c r="A14" t="s">
        <v>98</v>
      </c>
      <c r="B14"/>
      <c r="C14"/>
      <c r="D14"/>
      <c r="E14"/>
      <c r="F14"/>
      <c r="G14"/>
      <c r="H14"/>
    </row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</sheetData>
  <sheetProtection/>
  <mergeCells count="7">
    <mergeCell ref="A11:H11"/>
    <mergeCell ref="A13:H13"/>
    <mergeCell ref="A1:E1"/>
    <mergeCell ref="A4:H4"/>
    <mergeCell ref="A5:H5"/>
    <mergeCell ref="A7:H7"/>
    <mergeCell ref="A9:H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6.00390625" style="0" customWidth="1"/>
    <col min="2" max="2" width="13.8515625" style="0" customWidth="1"/>
    <col min="3" max="3" width="12.57421875" style="0" customWidth="1"/>
    <col min="4" max="5" width="11.8515625" style="0" customWidth="1"/>
    <col min="6" max="6" width="10.8515625" style="0" customWidth="1"/>
    <col min="7" max="7" width="12.28125" style="0" customWidth="1"/>
    <col min="8" max="8" width="12.421875" style="0" customWidth="1"/>
    <col min="9" max="9" width="12.00390625" style="0" customWidth="1"/>
    <col min="10" max="10" width="15.140625" style="0" customWidth="1"/>
    <col min="11" max="11" width="16.57421875" style="0" customWidth="1"/>
  </cols>
  <sheetData>
    <row r="1" ht="12.75">
      <c r="A1" s="5" t="s">
        <v>92</v>
      </c>
    </row>
    <row r="3" spans="1:11" ht="12.75">
      <c r="A3" s="371" t="s">
        <v>124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</row>
    <row r="4" spans="1:11" ht="53.25" customHeight="1">
      <c r="A4" s="373" t="s">
        <v>99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</row>
    <row r="6" spans="1:11" ht="12.75">
      <c r="A6" s="1"/>
      <c r="B6" s="1" t="s">
        <v>757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sheetProtection/>
  <mergeCells count="2">
    <mergeCell ref="A3:K3"/>
    <mergeCell ref="A4:K4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A1">
      <selection activeCell="L6" sqref="L6"/>
    </sheetView>
  </sheetViews>
  <sheetFormatPr defaultColWidth="9.140625" defaultRowHeight="12.75"/>
  <sheetData>
    <row r="2" spans="1:7" ht="12.75">
      <c r="A2" s="371" t="s">
        <v>124</v>
      </c>
      <c r="B2" s="371"/>
      <c r="C2" s="371"/>
      <c r="D2" s="371"/>
      <c r="E2" s="371"/>
      <c r="F2" s="371"/>
      <c r="G2" s="371"/>
    </row>
    <row r="3" spans="1:7" ht="73.5" customHeight="1">
      <c r="A3" s="372" t="s">
        <v>101</v>
      </c>
      <c r="B3" s="372"/>
      <c r="C3" s="372"/>
      <c r="D3" s="372"/>
      <c r="E3" s="372"/>
      <c r="F3" s="372"/>
      <c r="G3" s="372"/>
    </row>
    <row r="5" spans="1:7" ht="52.5" customHeight="1">
      <c r="A5" s="374" t="s">
        <v>102</v>
      </c>
      <c r="B5" s="374"/>
      <c r="C5" s="374"/>
      <c r="D5" s="374"/>
      <c r="E5" s="374"/>
      <c r="F5" s="374"/>
      <c r="G5" s="374"/>
    </row>
  </sheetData>
  <sheetProtection/>
  <mergeCells count="3">
    <mergeCell ref="A2:G2"/>
    <mergeCell ref="A3:G3"/>
    <mergeCell ref="A5:G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L11" sqref="L11"/>
    </sheetView>
  </sheetViews>
  <sheetFormatPr defaultColWidth="9.140625" defaultRowHeight="12.75"/>
  <cols>
    <col min="2" max="2" width="13.28125" style="0" customWidth="1"/>
    <col min="4" max="4" width="12.8515625" style="0" customWidth="1"/>
  </cols>
  <sheetData>
    <row r="1" spans="1:4" ht="106.5" customHeight="1">
      <c r="A1" s="375" t="s">
        <v>762</v>
      </c>
      <c r="B1" s="375"/>
      <c r="C1" s="375"/>
      <c r="D1" s="375"/>
    </row>
    <row r="2" ht="26.25" customHeight="1"/>
    <row r="3" spans="1:4" ht="27.75" customHeight="1">
      <c r="A3" s="376" t="s">
        <v>114</v>
      </c>
      <c r="B3" s="379" t="s">
        <v>758</v>
      </c>
      <c r="C3" s="379"/>
      <c r="D3" s="379"/>
    </row>
    <row r="4" spans="1:4" ht="12.75">
      <c r="A4" s="377"/>
      <c r="B4" s="380" t="s">
        <v>759</v>
      </c>
      <c r="C4" s="361" t="s">
        <v>760</v>
      </c>
      <c r="D4" s="362"/>
    </row>
    <row r="5" spans="1:4" ht="12.75">
      <c r="A5" s="378"/>
      <c r="B5" s="381"/>
      <c r="C5" s="263" t="s">
        <v>761</v>
      </c>
      <c r="D5" s="263" t="s">
        <v>85</v>
      </c>
    </row>
    <row r="6" spans="1:4" ht="48.75" customHeight="1">
      <c r="A6" s="263" t="s">
        <v>105</v>
      </c>
      <c r="B6" s="265">
        <f>C6+D6</f>
        <v>10232914.489</v>
      </c>
      <c r="C6" s="264">
        <v>170.489</v>
      </c>
      <c r="D6" s="265">
        <v>10232744</v>
      </c>
    </row>
  </sheetData>
  <mergeCells count="5">
    <mergeCell ref="A1:D1"/>
    <mergeCell ref="A3:A5"/>
    <mergeCell ref="B3:D3"/>
    <mergeCell ref="B4:B5"/>
    <mergeCell ref="C4:D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5.7109375" style="0" customWidth="1"/>
    <col min="2" max="2" width="42.421875" style="0" customWidth="1"/>
    <col min="7" max="7" width="9.421875" style="0" customWidth="1"/>
    <col min="12" max="12" width="10.140625" style="0" customWidth="1"/>
  </cols>
  <sheetData>
    <row r="2" spans="2:11" ht="12.75">
      <c r="B2" s="219" t="s">
        <v>729</v>
      </c>
      <c r="C2" s="219"/>
      <c r="D2" s="219"/>
      <c r="E2" s="219"/>
      <c r="F2" s="219"/>
      <c r="G2" s="219"/>
      <c r="H2" s="219"/>
      <c r="I2" s="219"/>
      <c r="J2" s="219"/>
      <c r="K2" s="219"/>
    </row>
    <row r="4" ht="33.75" customHeight="1" thickBot="1">
      <c r="L4" t="s">
        <v>730</v>
      </c>
    </row>
    <row r="5" spans="1:12" ht="12.75">
      <c r="A5" s="385" t="s">
        <v>731</v>
      </c>
      <c r="B5" s="387" t="s">
        <v>732</v>
      </c>
      <c r="C5" s="382" t="s">
        <v>755</v>
      </c>
      <c r="D5" s="383"/>
      <c r="E5" s="383"/>
      <c r="F5" s="383"/>
      <c r="G5" s="383"/>
      <c r="H5" s="382" t="s">
        <v>756</v>
      </c>
      <c r="I5" s="383"/>
      <c r="J5" s="383"/>
      <c r="K5" s="383"/>
      <c r="L5" s="384"/>
    </row>
    <row r="6" spans="1:12" ht="27.75" customHeight="1">
      <c r="A6" s="386"/>
      <c r="B6" s="388"/>
      <c r="C6" s="220" t="s">
        <v>103</v>
      </c>
      <c r="D6" s="221" t="s">
        <v>104</v>
      </c>
      <c r="E6" s="221" t="s">
        <v>110</v>
      </c>
      <c r="F6" s="221" t="s">
        <v>733</v>
      </c>
      <c r="G6" s="222" t="s">
        <v>85</v>
      </c>
      <c r="H6" s="220" t="s">
        <v>103</v>
      </c>
      <c r="I6" s="221" t="s">
        <v>104</v>
      </c>
      <c r="J6" s="221" t="s">
        <v>110</v>
      </c>
      <c r="K6" s="221" t="s">
        <v>733</v>
      </c>
      <c r="L6" s="223" t="s">
        <v>85</v>
      </c>
    </row>
    <row r="7" spans="1:12" ht="26.25" customHeight="1">
      <c r="A7" s="224">
        <v>1</v>
      </c>
      <c r="B7" s="225">
        <v>2</v>
      </c>
      <c r="C7" s="224">
        <v>18</v>
      </c>
      <c r="D7" s="226">
        <v>19</v>
      </c>
      <c r="E7" s="226">
        <v>20</v>
      </c>
      <c r="F7" s="226">
        <v>21</v>
      </c>
      <c r="G7" s="227">
        <v>22</v>
      </c>
      <c r="H7" s="224">
        <v>18</v>
      </c>
      <c r="I7" s="226">
        <v>19</v>
      </c>
      <c r="J7" s="226">
        <v>20</v>
      </c>
      <c r="K7" s="226">
        <v>21</v>
      </c>
      <c r="L7" s="225">
        <v>22</v>
      </c>
    </row>
    <row r="8" spans="1:12" ht="25.5" customHeight="1">
      <c r="A8" s="228" t="s">
        <v>105</v>
      </c>
      <c r="B8" s="229" t="s">
        <v>109</v>
      </c>
      <c r="C8" s="230">
        <f>C14+C15+C16</f>
        <v>6.499316</v>
      </c>
      <c r="D8" s="231">
        <f>D14+D15+D16</f>
        <v>0</v>
      </c>
      <c r="E8" s="231">
        <f>E9+E14+E15+E16</f>
        <v>0</v>
      </c>
      <c r="F8" s="231">
        <f>F9+F14+F15+F16</f>
        <v>6.145316</v>
      </c>
      <c r="G8" s="232">
        <f>G9+G14+G15+G16</f>
        <v>6.137162</v>
      </c>
      <c r="H8" s="230">
        <f>H14+H15+H16</f>
        <v>11.478384</v>
      </c>
      <c r="I8" s="233">
        <f>I14+I15+I16</f>
        <v>0</v>
      </c>
      <c r="J8" s="234">
        <f>J9+J14+J15+J16</f>
        <v>0</v>
      </c>
      <c r="K8" s="235">
        <f>K9+K14+K15+K16</f>
        <v>10.500026</v>
      </c>
      <c r="L8" s="236">
        <f>L13+L16</f>
        <v>10.834829000000001</v>
      </c>
    </row>
    <row r="9" spans="1:12" ht="15.75">
      <c r="A9" s="228" t="s">
        <v>106</v>
      </c>
      <c r="B9" s="237" t="s">
        <v>107</v>
      </c>
      <c r="C9" s="230">
        <f>D9+E9+F9+G9</f>
        <v>5.783162</v>
      </c>
      <c r="D9" s="238"/>
      <c r="E9" s="233">
        <f>E11</f>
        <v>0</v>
      </c>
      <c r="F9" s="233">
        <f>F11+F12</f>
        <v>0</v>
      </c>
      <c r="G9" s="232">
        <f>G12+G13</f>
        <v>5.783162</v>
      </c>
      <c r="H9" s="230">
        <f>I9+J9+K9+L9</f>
        <v>9.856471</v>
      </c>
      <c r="I9" s="239"/>
      <c r="J9" s="231">
        <f>J11</f>
        <v>0</v>
      </c>
      <c r="K9" s="231">
        <f>K11+K12</f>
        <v>0</v>
      </c>
      <c r="L9" s="240">
        <f>L12+L13</f>
        <v>9.856471</v>
      </c>
    </row>
    <row r="10" spans="1:12" ht="15.75">
      <c r="A10" s="228"/>
      <c r="B10" s="237" t="s">
        <v>734</v>
      </c>
      <c r="C10" s="241"/>
      <c r="D10" s="238"/>
      <c r="E10" s="238"/>
      <c r="F10" s="238"/>
      <c r="G10" s="242"/>
      <c r="H10" s="241"/>
      <c r="I10" s="238"/>
      <c r="J10" s="238"/>
      <c r="K10" s="238"/>
      <c r="L10" s="243"/>
    </row>
    <row r="11" spans="1:12" ht="15.75">
      <c r="A11" s="228"/>
      <c r="B11" s="237" t="s">
        <v>104</v>
      </c>
      <c r="C11" s="244">
        <f>D11+E11+F11+G11</f>
        <v>0</v>
      </c>
      <c r="D11" s="238"/>
      <c r="E11" s="233"/>
      <c r="F11" s="233"/>
      <c r="G11" s="242"/>
      <c r="H11" s="244">
        <f aca="true" t="shared" si="0" ref="H11:H16">I11+J11+K11+L11</f>
        <v>0</v>
      </c>
      <c r="I11" s="238"/>
      <c r="J11" s="233"/>
      <c r="K11" s="233"/>
      <c r="L11" s="243"/>
    </row>
    <row r="12" spans="1:12" ht="19.5" customHeight="1">
      <c r="A12" s="228"/>
      <c r="B12" s="237" t="s">
        <v>110</v>
      </c>
      <c r="C12" s="244">
        <f>D12+E12+F12+G12</f>
        <v>0</v>
      </c>
      <c r="D12" s="238"/>
      <c r="E12" s="238"/>
      <c r="F12" s="233"/>
      <c r="G12" s="245"/>
      <c r="H12" s="244">
        <f t="shared" si="0"/>
        <v>0</v>
      </c>
      <c r="I12" s="238"/>
      <c r="J12" s="238"/>
      <c r="K12" s="233"/>
      <c r="L12" s="246"/>
    </row>
    <row r="13" spans="1:12" ht="21.75" customHeight="1">
      <c r="A13" s="228"/>
      <c r="B13" s="237" t="s">
        <v>111</v>
      </c>
      <c r="C13" s="230">
        <f>D13+E13+F13+G13</f>
        <v>5.783162</v>
      </c>
      <c r="D13" s="239"/>
      <c r="E13" s="239"/>
      <c r="F13" s="239"/>
      <c r="G13" s="232">
        <f>G27+G17-G16</f>
        <v>5.783162</v>
      </c>
      <c r="H13" s="230">
        <f t="shared" si="0"/>
        <v>9.856471</v>
      </c>
      <c r="I13" s="239"/>
      <c r="J13" s="239"/>
      <c r="K13" s="239"/>
      <c r="L13" s="247">
        <f>L22+L17-L16</f>
        <v>9.856471</v>
      </c>
    </row>
    <row r="14" spans="1:12" ht="24.75" customHeight="1">
      <c r="A14" s="228" t="s">
        <v>108</v>
      </c>
      <c r="B14" s="237" t="s">
        <v>735</v>
      </c>
      <c r="C14" s="244">
        <f>D14+E14+F14+G14</f>
        <v>0</v>
      </c>
      <c r="D14" s="233"/>
      <c r="E14" s="233"/>
      <c r="F14" s="233"/>
      <c r="G14" s="245"/>
      <c r="H14" s="244">
        <f t="shared" si="0"/>
        <v>0</v>
      </c>
      <c r="I14" s="233"/>
      <c r="J14" s="233"/>
      <c r="K14" s="233"/>
      <c r="L14" s="246"/>
    </row>
    <row r="15" spans="1:12" ht="28.5" customHeight="1">
      <c r="A15" s="228" t="s">
        <v>736</v>
      </c>
      <c r="B15" s="237" t="s">
        <v>737</v>
      </c>
      <c r="C15" s="244">
        <f>D15+E15+F15+G15</f>
        <v>0</v>
      </c>
      <c r="D15" s="233"/>
      <c r="E15" s="233"/>
      <c r="F15" s="233"/>
      <c r="G15" s="245"/>
      <c r="H15" s="244">
        <f t="shared" si="0"/>
        <v>0</v>
      </c>
      <c r="I15" s="233"/>
      <c r="J15" s="233"/>
      <c r="K15" s="233"/>
      <c r="L15" s="246"/>
    </row>
    <row r="16" spans="1:12" ht="24" customHeight="1">
      <c r="A16" s="228" t="s">
        <v>738</v>
      </c>
      <c r="B16" s="237" t="s">
        <v>739</v>
      </c>
      <c r="C16" s="230">
        <f>F16+G16</f>
        <v>6.499316</v>
      </c>
      <c r="D16" s="231"/>
      <c r="E16" s="231"/>
      <c r="F16" s="231">
        <f>C27+C17-G16</f>
        <v>6.145316</v>
      </c>
      <c r="G16" s="232">
        <v>0.354</v>
      </c>
      <c r="H16" s="230">
        <f t="shared" si="0"/>
        <v>11.478384</v>
      </c>
      <c r="I16" s="231"/>
      <c r="J16" s="231"/>
      <c r="K16" s="231">
        <f>H22+H17-L16</f>
        <v>10.500026</v>
      </c>
      <c r="L16" s="240">
        <v>0.978358</v>
      </c>
    </row>
    <row r="17" spans="1:12" ht="16.5" customHeight="1">
      <c r="A17" s="228">
        <v>2</v>
      </c>
      <c r="B17" s="229" t="s">
        <v>740</v>
      </c>
      <c r="C17" s="231">
        <f>F17+G17</f>
        <v>0.557316</v>
      </c>
      <c r="D17" s="248">
        <v>0</v>
      </c>
      <c r="E17" s="248">
        <v>0</v>
      </c>
      <c r="F17" s="231">
        <v>0.247154</v>
      </c>
      <c r="G17" s="232">
        <v>0.310162</v>
      </c>
      <c r="H17" s="230">
        <f>K17+L17</f>
        <v>1.075151</v>
      </c>
      <c r="I17" s="248">
        <f>'[1]Таблица 1.3. в целом по предпри'!L43</f>
        <v>0</v>
      </c>
      <c r="J17" s="248">
        <f>'[1]Таблица 1.3. в целом по предпри'!M43</f>
        <v>0</v>
      </c>
      <c r="K17" s="235">
        <v>0.473066</v>
      </c>
      <c r="L17" s="240">
        <v>0.602085</v>
      </c>
    </row>
    <row r="18" spans="1:12" ht="27.75" customHeight="1">
      <c r="A18" s="228"/>
      <c r="B18" s="237" t="s">
        <v>741</v>
      </c>
      <c r="C18" s="231">
        <f>C17/C16*100</f>
        <v>8.574994660976632</v>
      </c>
      <c r="D18" s="248">
        <v>0</v>
      </c>
      <c r="E18" s="248">
        <v>0</v>
      </c>
      <c r="F18" s="249">
        <f>F17/F8*100</f>
        <v>4.021827355989505</v>
      </c>
      <c r="G18" s="250">
        <f>G17/G8*100</f>
        <v>5.053834329287707</v>
      </c>
      <c r="H18" s="230">
        <f>H17/H8*100</f>
        <v>9.366745353701358</v>
      </c>
      <c r="I18" s="249">
        <v>0</v>
      </c>
      <c r="J18" s="249">
        <v>0</v>
      </c>
      <c r="K18" s="251">
        <f>K17/K8*100</f>
        <v>4.5053793200131125</v>
      </c>
      <c r="L18" s="252">
        <f>L17/L8*100</f>
        <v>5.55694049255415</v>
      </c>
    </row>
    <row r="19" spans="1:12" ht="31.5">
      <c r="A19" s="228" t="s">
        <v>742</v>
      </c>
      <c r="B19" s="237" t="s">
        <v>743</v>
      </c>
      <c r="C19" s="244"/>
      <c r="D19" s="233"/>
      <c r="E19" s="233"/>
      <c r="F19" s="233"/>
      <c r="G19" s="245"/>
      <c r="H19" s="244"/>
      <c r="I19" s="233"/>
      <c r="J19" s="233"/>
      <c r="K19" s="234"/>
      <c r="L19" s="246"/>
    </row>
    <row r="20" spans="1:12" ht="15.75">
      <c r="A20" s="228" t="s">
        <v>744</v>
      </c>
      <c r="B20" s="237" t="s">
        <v>745</v>
      </c>
      <c r="C20" s="244">
        <v>0</v>
      </c>
      <c r="D20" s="233">
        <v>0</v>
      </c>
      <c r="E20" s="233">
        <v>0</v>
      </c>
      <c r="F20" s="233">
        <v>0</v>
      </c>
      <c r="G20" s="245">
        <v>0</v>
      </c>
      <c r="H20" s="244">
        <v>0</v>
      </c>
      <c r="I20" s="233">
        <v>0</v>
      </c>
      <c r="J20" s="233">
        <v>0</v>
      </c>
      <c r="K20" s="234">
        <v>0</v>
      </c>
      <c r="L20" s="246">
        <v>0</v>
      </c>
    </row>
    <row r="21" spans="1:12" ht="94.5">
      <c r="A21" s="228">
        <v>3</v>
      </c>
      <c r="B21" s="237" t="s">
        <v>746</v>
      </c>
      <c r="C21" s="244">
        <f>D21+E21+F21+G21</f>
        <v>0</v>
      </c>
      <c r="D21" s="233"/>
      <c r="E21" s="233"/>
      <c r="F21" s="233"/>
      <c r="G21" s="245"/>
      <c r="H21" s="244">
        <f>I21+J21+K21+L21</f>
        <v>0</v>
      </c>
      <c r="I21" s="233"/>
      <c r="J21" s="233"/>
      <c r="K21" s="234"/>
      <c r="L21" s="246"/>
    </row>
    <row r="22" spans="1:12" ht="15.75">
      <c r="A22" s="228">
        <v>4</v>
      </c>
      <c r="B22" s="229" t="s">
        <v>112</v>
      </c>
      <c r="C22" s="230">
        <f>D22+E22+F22+G22</f>
        <v>5.942</v>
      </c>
      <c r="D22" s="231">
        <f>D23+D26+D27</f>
        <v>0</v>
      </c>
      <c r="E22" s="231">
        <f>E23+E26+E27</f>
        <v>0</v>
      </c>
      <c r="F22" s="231">
        <f>F23+F26+F27</f>
        <v>0.115</v>
      </c>
      <c r="G22" s="232">
        <f>G23+G26+G27</f>
        <v>5.827</v>
      </c>
      <c r="H22" s="230">
        <f>H27</f>
        <v>10.403233</v>
      </c>
      <c r="I22" s="233">
        <f>I23+I26+I27</f>
        <v>0</v>
      </c>
      <c r="J22" s="233">
        <f>J23+J26+J27</f>
        <v>0</v>
      </c>
      <c r="K22" s="235">
        <f>K27</f>
        <v>0.170489</v>
      </c>
      <c r="L22" s="240">
        <f>L27</f>
        <v>10.232744</v>
      </c>
    </row>
    <row r="23" spans="1:12" ht="15.75">
      <c r="A23" s="228" t="s">
        <v>747</v>
      </c>
      <c r="B23" s="237" t="s">
        <v>748</v>
      </c>
      <c r="C23" s="230"/>
      <c r="D23" s="231"/>
      <c r="E23" s="231"/>
      <c r="F23" s="231"/>
      <c r="G23" s="232"/>
      <c r="H23" s="244">
        <f aca="true" t="shared" si="1" ref="H23:H28">I23+J23+K23+L23</f>
        <v>0</v>
      </c>
      <c r="I23" s="233"/>
      <c r="J23" s="233"/>
      <c r="K23" s="233"/>
      <c r="L23" s="246"/>
    </row>
    <row r="24" spans="1:12" ht="15.75">
      <c r="A24" s="228"/>
      <c r="B24" s="237" t="s">
        <v>749</v>
      </c>
      <c r="C24" s="230"/>
      <c r="D24" s="231"/>
      <c r="E24" s="231"/>
      <c r="F24" s="231"/>
      <c r="G24" s="232"/>
      <c r="H24" s="244">
        <f t="shared" si="1"/>
        <v>0</v>
      </c>
      <c r="I24" s="233"/>
      <c r="J24" s="233"/>
      <c r="K24" s="233"/>
      <c r="L24" s="246"/>
    </row>
    <row r="25" spans="1:12" ht="47.25">
      <c r="A25" s="228"/>
      <c r="B25" s="237" t="s">
        <v>750</v>
      </c>
      <c r="C25" s="230"/>
      <c r="D25" s="231"/>
      <c r="E25" s="231"/>
      <c r="F25" s="231"/>
      <c r="G25" s="232"/>
      <c r="H25" s="244">
        <f t="shared" si="1"/>
        <v>0</v>
      </c>
      <c r="I25" s="233"/>
      <c r="J25" s="233"/>
      <c r="K25" s="233"/>
      <c r="L25" s="246"/>
    </row>
    <row r="26" spans="1:12" ht="15.75">
      <c r="A26" s="228" t="s">
        <v>751</v>
      </c>
      <c r="B26" s="237" t="s">
        <v>113</v>
      </c>
      <c r="C26" s="230"/>
      <c r="D26" s="231"/>
      <c r="E26" s="231"/>
      <c r="F26" s="231"/>
      <c r="G26" s="232"/>
      <c r="H26" s="244">
        <f t="shared" si="1"/>
        <v>0</v>
      </c>
      <c r="I26" s="233"/>
      <c r="J26" s="233"/>
      <c r="K26" s="233"/>
      <c r="L26" s="246"/>
    </row>
    <row r="27" spans="1:12" ht="15.75">
      <c r="A27" s="228" t="s">
        <v>752</v>
      </c>
      <c r="B27" s="237" t="s">
        <v>753</v>
      </c>
      <c r="C27" s="230">
        <f>D27+E27+F27+G27</f>
        <v>5.942</v>
      </c>
      <c r="D27" s="231"/>
      <c r="E27" s="231"/>
      <c r="F27" s="231">
        <v>0.115</v>
      </c>
      <c r="G27" s="232">
        <v>5.827</v>
      </c>
      <c r="H27" s="230">
        <f t="shared" si="1"/>
        <v>10.403233</v>
      </c>
      <c r="I27" s="233"/>
      <c r="J27" s="233"/>
      <c r="K27" s="231">
        <v>0.170489</v>
      </c>
      <c r="L27" s="240">
        <v>10.232744</v>
      </c>
    </row>
    <row r="28" spans="1:12" ht="16.5" thickBot="1">
      <c r="A28" s="253"/>
      <c r="B28" s="254" t="s">
        <v>754</v>
      </c>
      <c r="C28" s="255">
        <f>D28+E28+F28+G28</f>
        <v>0</v>
      </c>
      <c r="D28" s="256">
        <f>D8-D17-D21-D22-E11-F11</f>
        <v>0</v>
      </c>
      <c r="E28" s="256">
        <f>E8-E17-E21-E22-F12-G12</f>
        <v>0</v>
      </c>
      <c r="F28" s="256">
        <f>F8-F17-F21-F22-G13</f>
        <v>0</v>
      </c>
      <c r="G28" s="257">
        <f>G8-G17-G21-G22</f>
        <v>0</v>
      </c>
      <c r="H28" s="255">
        <f t="shared" si="1"/>
        <v>0</v>
      </c>
      <c r="I28" s="256">
        <f>I8-I17-I21-I22-J11-K11</f>
        <v>0</v>
      </c>
      <c r="J28" s="256">
        <f>J8-J17-J21-J22-K12-L12</f>
        <v>0</v>
      </c>
      <c r="K28" s="256">
        <f>K8-K17-K21-K22-L13</f>
        <v>0</v>
      </c>
      <c r="L28" s="258">
        <f>L8-L17-L21-L22</f>
        <v>0</v>
      </c>
    </row>
    <row r="30" spans="3:12" ht="12.75">
      <c r="C30" s="30"/>
      <c r="F30" s="9"/>
      <c r="G30" s="9"/>
      <c r="H30" s="259"/>
      <c r="L30" s="9"/>
    </row>
    <row r="31" spans="2:12" ht="15.75">
      <c r="B31" s="260"/>
      <c r="C31" s="9"/>
      <c r="D31" s="9"/>
      <c r="E31" s="9"/>
      <c r="F31" s="9"/>
      <c r="G31" s="10"/>
      <c r="H31" s="9"/>
      <c r="I31" s="9"/>
      <c r="J31" s="9"/>
      <c r="K31" s="9"/>
      <c r="L31" s="9"/>
    </row>
    <row r="32" spans="4:12" ht="12.75">
      <c r="D32" s="9"/>
      <c r="E32" s="261"/>
      <c r="F32" s="9"/>
      <c r="G32" s="9"/>
      <c r="L32" s="9"/>
    </row>
    <row r="33" spans="3:12" ht="12.75">
      <c r="C33" s="9"/>
      <c r="E33" s="9"/>
      <c r="F33" s="9"/>
      <c r="H33" s="9"/>
      <c r="I33" s="262"/>
      <c r="K33" s="9"/>
      <c r="L33" s="9"/>
    </row>
  </sheetData>
  <sheetProtection/>
  <mergeCells count="4">
    <mergeCell ref="H5:L5"/>
    <mergeCell ref="A5:A6"/>
    <mergeCell ref="B5:B6"/>
    <mergeCell ref="C5:G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2016-04-08T07:18:12Z</cp:lastPrinted>
  <dcterms:created xsi:type="dcterms:W3CDTF">1996-10-08T23:32:33Z</dcterms:created>
  <dcterms:modified xsi:type="dcterms:W3CDTF">2016-04-08T07:34:31Z</dcterms:modified>
  <cp:category/>
  <cp:version/>
  <cp:contentType/>
  <cp:contentStatus/>
</cp:coreProperties>
</file>