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ля сайта" sheetId="4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10" i="4" l="1"/>
  <c r="E13" i="4"/>
  <c r="H15" i="4"/>
  <c r="H19" i="4"/>
  <c r="G15" i="4"/>
  <c r="G19" i="4"/>
  <c r="F15" i="4"/>
  <c r="F19" i="4"/>
  <c r="E8" i="4"/>
  <c r="E9" i="4"/>
  <c r="E10" i="4"/>
  <c r="E11" i="4"/>
  <c r="E15" i="4" s="1"/>
  <c r="E20" i="4" s="1"/>
  <c r="E19" i="4" s="1"/>
  <c r="E12" i="4"/>
  <c r="E14" i="4"/>
  <c r="E21" i="4"/>
  <c r="D8" i="4"/>
  <c r="D15" i="4" s="1"/>
  <c r="D20" i="4" s="1"/>
  <c r="D19" i="4" s="1"/>
  <c r="D9" i="4"/>
  <c r="D10" i="4"/>
  <c r="D11" i="4"/>
  <c r="D12" i="4"/>
  <c r="D13" i="4"/>
  <c r="D14" i="4"/>
  <c r="D21" i="4"/>
  <c r="E22" i="4"/>
  <c r="D22" i="4"/>
</calcChain>
</file>

<file path=xl/sharedStrings.xml><?xml version="1.0" encoding="utf-8"?>
<sst xmlns="http://schemas.openxmlformats.org/spreadsheetml/2006/main" count="64" uniqueCount="44">
  <si>
    <t>№ п.п.</t>
  </si>
  <si>
    <t>Ед.изм.</t>
  </si>
  <si>
    <t>2014 год</t>
  </si>
  <si>
    <t>тыс.руб.</t>
  </si>
  <si>
    <t>х</t>
  </si>
  <si>
    <t>Расходы на оплату труда</t>
  </si>
  <si>
    <t>Ремонт основных фондов</t>
  </si>
  <si>
    <t>Цеховые расходы</t>
  </si>
  <si>
    <t>Общеэксплуатационные расходы</t>
  </si>
  <si>
    <t>Другие расходы, связанные с передачей электрической энергии</t>
  </si>
  <si>
    <t>2015 год</t>
  </si>
  <si>
    <t>2016 год</t>
  </si>
  <si>
    <t>1.</t>
  </si>
  <si>
    <t>2.</t>
  </si>
  <si>
    <t>Показатели</t>
  </si>
  <si>
    <t>Единица измерения</t>
  </si>
  <si>
    <t>2011 утв.</t>
  </si>
  <si>
    <t>2012 (базовый год)</t>
  </si>
  <si>
    <t>Расчет подконтрольных расходов</t>
  </si>
  <si>
    <t>1.1.</t>
  </si>
  <si>
    <t>Расходы на  материалы, связанные с передачей электрической энергии</t>
  </si>
  <si>
    <t>1.2.</t>
  </si>
  <si>
    <t>1.3.</t>
  </si>
  <si>
    <t>1.4.</t>
  </si>
  <si>
    <t>1.5.</t>
  </si>
  <si>
    <t>1.6.</t>
  </si>
  <si>
    <t>1.7.</t>
  </si>
  <si>
    <t xml:space="preserve">Расходы социального характера </t>
  </si>
  <si>
    <t>ИТОГО подконтрольные расходы</t>
  </si>
  <si>
    <t>Необходимая валовая выручка на передачу электроэнергии</t>
  </si>
  <si>
    <t>2011 год утв.</t>
  </si>
  <si>
    <t>Необходимая валовая выручка на содержание сетей, всего, в том числе:</t>
  </si>
  <si>
    <t>тыс.руб</t>
  </si>
  <si>
    <t>Подконтрольные расходы (ПР)</t>
  </si>
  <si>
    <t>Неподконтрольные расходы (НР)</t>
  </si>
  <si>
    <t>Результаты деятельности ТСО до перехода к ДПР (В)</t>
  </si>
  <si>
    <t>Корректировка необходимой валовой выручки</t>
  </si>
  <si>
    <t>Одноставочный тариф</t>
  </si>
  <si>
    <t>руб./кВт *ч.</t>
  </si>
  <si>
    <t xml:space="preserve">Расчет тарифов на передачу электрической энергии                                                                                                    </t>
  </si>
  <si>
    <t>на долгосрочный период регулирования 2014-2016гг</t>
  </si>
  <si>
    <t>1) Приказом Министерства энергетики РФ от 14.07.2013г утверждены нормативы технологических потерь электрической энергии при ее передаче по электрическим сетям на 2014 год в размере 2,17% от отпуска электрической энергии в сеть.</t>
  </si>
  <si>
    <t>2) Показатель средней продолжитнльности прекращений передачи электрической энергии ( коэффициент надежности)  равен 0,1618.</t>
  </si>
  <si>
    <t>3) Показатель уровня качества осуществляемого технологическогоприсоединения ( коэффициент качества)  равен 1,0102.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</si>
</sst>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.0"/>
    <numFmt numFmtId="167" formatCode="#,##0.00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Franklin Gothic Medium"/>
      <family val="2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Arial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8" fillId="0" borderId="0" applyBorder="0">
      <alignment horizontal="center" vertical="center" wrapText="1"/>
    </xf>
    <xf numFmtId="0" fontId="14" fillId="0" borderId="1" applyBorder="0">
      <alignment horizontal="center" vertical="center" wrapText="1"/>
    </xf>
    <xf numFmtId="0" fontId="5" fillId="0" borderId="0"/>
    <xf numFmtId="0" fontId="21" fillId="0" borderId="0">
      <alignment vertical="top"/>
    </xf>
    <xf numFmtId="4" fontId="15" fillId="2" borderId="0" applyFont="0" applyBorder="0">
      <alignment horizontal="right"/>
    </xf>
    <xf numFmtId="4" fontId="15" fillId="2" borderId="0" applyBorder="0">
      <alignment horizontal="right"/>
    </xf>
  </cellStyleXfs>
  <cellXfs count="99">
    <xf numFmtId="0" fontId="0" fillId="0" borderId="0" xfId="0"/>
    <xf numFmtId="0" fontId="1" fillId="0" borderId="0" xfId="3" applyFont="1" applyFill="1"/>
    <xf numFmtId="0" fontId="1" fillId="0" borderId="0" xfId="3" applyFont="1" applyFill="1" applyBorder="1"/>
    <xf numFmtId="165" fontId="12" fillId="0" borderId="0" xfId="3" applyNumberFormat="1" applyFont="1" applyFill="1" applyBorder="1" applyAlignment="1">
      <alignment horizontal="centerContinuous" vertical="center" wrapText="1"/>
    </xf>
    <xf numFmtId="0" fontId="12" fillId="0" borderId="0" xfId="3" applyFont="1" applyFill="1" applyBorder="1" applyAlignment="1">
      <alignment horizontal="left" vertical="center"/>
    </xf>
    <xf numFmtId="0" fontId="7" fillId="0" borderId="0" xfId="3" applyFont="1" applyFill="1" applyBorder="1"/>
    <xf numFmtId="0" fontId="1" fillId="0" borderId="0" xfId="3" applyFont="1" applyFill="1" applyBorder="1" applyAlignment="1">
      <alignment horizontal="center"/>
    </xf>
    <xf numFmtId="0" fontId="1" fillId="0" borderId="0" xfId="3" applyNumberFormat="1" applyFont="1" applyFill="1" applyBorder="1" applyAlignment="1" applyProtection="1">
      <alignment horizontal="center"/>
      <protection locked="0"/>
    </xf>
    <xf numFmtId="164" fontId="16" fillId="0" borderId="2" xfId="6" applyNumberFormat="1" applyFont="1" applyFill="1" applyBorder="1" applyAlignment="1">
      <alignment horizontal="right" vertical="center"/>
    </xf>
    <xf numFmtId="164" fontId="16" fillId="0" borderId="3" xfId="6" applyNumberFormat="1" applyFont="1" applyFill="1" applyBorder="1" applyAlignment="1" applyProtection="1">
      <alignment horizontal="right" vertical="center"/>
      <protection locked="0"/>
    </xf>
    <xf numFmtId="164" fontId="11" fillId="0" borderId="4" xfId="6" applyNumberFormat="1" applyFont="1" applyFill="1" applyBorder="1" applyAlignment="1">
      <alignment horizontal="right" vertical="center"/>
    </xf>
    <xf numFmtId="164" fontId="1" fillId="0" borderId="5" xfId="3" applyNumberFormat="1" applyFont="1" applyFill="1" applyBorder="1" applyAlignment="1">
      <alignment horizontal="center" vertical="center"/>
    </xf>
    <xf numFmtId="164" fontId="1" fillId="0" borderId="2" xfId="3" applyNumberFormat="1" applyFont="1" applyFill="1" applyBorder="1" applyAlignment="1">
      <alignment horizontal="center" vertical="center"/>
    </xf>
    <xf numFmtId="164" fontId="1" fillId="0" borderId="6" xfId="3" applyNumberFormat="1" applyFont="1" applyFill="1" applyBorder="1" applyAlignment="1">
      <alignment horizontal="center"/>
    </xf>
    <xf numFmtId="0" fontId="0" fillId="0" borderId="0" xfId="0" applyFill="1"/>
    <xf numFmtId="0" fontId="10" fillId="0" borderId="7" xfId="3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center" wrapText="1"/>
    </xf>
    <xf numFmtId="164" fontId="16" fillId="0" borderId="7" xfId="6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vertical="top"/>
    </xf>
    <xf numFmtId="0" fontId="18" fillId="0" borderId="0" xfId="3" applyFont="1" applyFill="1" applyBorder="1" applyAlignment="1">
      <alignment vertical="top"/>
    </xf>
    <xf numFmtId="0" fontId="16" fillId="0" borderId="7" xfId="3" applyFont="1" applyFill="1" applyBorder="1" applyAlignment="1">
      <alignment horizontal="center" vertical="center" wrapText="1"/>
    </xf>
    <xf numFmtId="0" fontId="20" fillId="0" borderId="9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vertical="center" wrapText="1"/>
    </xf>
    <xf numFmtId="0" fontId="9" fillId="0" borderId="10" xfId="3" applyFont="1" applyFill="1" applyBorder="1" applyAlignment="1">
      <alignment vertical="center"/>
    </xf>
    <xf numFmtId="0" fontId="7" fillId="0" borderId="10" xfId="3" applyFont="1" applyFill="1" applyBorder="1" applyAlignment="1">
      <alignment vertical="center" wrapText="1"/>
    </xf>
    <xf numFmtId="0" fontId="9" fillId="0" borderId="11" xfId="3" applyFont="1" applyFill="1" applyBorder="1" applyAlignment="1">
      <alignment vertical="center" wrapText="1"/>
    </xf>
    <xf numFmtId="0" fontId="12" fillId="0" borderId="12" xfId="3" applyFont="1" applyFill="1" applyBorder="1" applyAlignment="1">
      <alignment vertical="center" wrapText="1"/>
    </xf>
    <xf numFmtId="49" fontId="7" fillId="0" borderId="7" xfId="3" applyNumberFormat="1" applyFont="1" applyFill="1" applyBorder="1" applyAlignment="1">
      <alignment horizontal="center" vertical="center"/>
    </xf>
    <xf numFmtId="49" fontId="7" fillId="0" borderId="8" xfId="3" applyNumberFormat="1" applyFont="1" applyFill="1" applyBorder="1" applyAlignment="1">
      <alignment horizontal="center" vertical="center"/>
    </xf>
    <xf numFmtId="49" fontId="19" fillId="0" borderId="9" xfId="3" applyNumberFormat="1" applyFont="1" applyFill="1" applyBorder="1" applyAlignment="1">
      <alignment horizontal="center" vertical="center"/>
    </xf>
    <xf numFmtId="164" fontId="16" fillId="0" borderId="8" xfId="6" applyNumberFormat="1" applyFont="1" applyFill="1" applyBorder="1" applyAlignment="1">
      <alignment horizontal="right" vertical="center"/>
    </xf>
    <xf numFmtId="164" fontId="11" fillId="0" borderId="9" xfId="6" applyNumberFormat="1" applyFont="1" applyFill="1" applyBorder="1" applyAlignment="1">
      <alignment horizontal="right" vertical="center"/>
    </xf>
    <xf numFmtId="0" fontId="4" fillId="0" borderId="4" xfId="3" applyFont="1" applyFill="1" applyBorder="1" applyAlignment="1">
      <alignment horizontal="center"/>
    </xf>
    <xf numFmtId="0" fontId="4" fillId="0" borderId="9" xfId="3" applyFont="1" applyFill="1" applyBorder="1" applyAlignment="1">
      <alignment horizontal="center"/>
    </xf>
    <xf numFmtId="0" fontId="7" fillId="0" borderId="0" xfId="3" applyFont="1" applyFill="1"/>
    <xf numFmtId="164" fontId="7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3" applyFont="1" applyFill="1" applyBorder="1" applyAlignment="1">
      <alignment horizontal="center" vertical="center" wrapText="1"/>
    </xf>
    <xf numFmtId="164" fontId="16" fillId="0" borderId="13" xfId="6" applyNumberFormat="1" applyFont="1" applyFill="1" applyBorder="1" applyAlignment="1" applyProtection="1">
      <alignment horizontal="right" vertical="center"/>
      <protection locked="0"/>
    </xf>
    <xf numFmtId="164" fontId="16" fillId="0" borderId="14" xfId="6" applyNumberFormat="1" applyFont="1" applyFill="1" applyBorder="1" applyAlignment="1" applyProtection="1">
      <alignment horizontal="right" vertical="center"/>
      <protection locked="0"/>
    </xf>
    <xf numFmtId="164" fontId="16" fillId="0" borderId="14" xfId="6" applyNumberFormat="1" applyFont="1" applyFill="1" applyBorder="1" applyAlignment="1">
      <alignment horizontal="right" vertical="center"/>
    </xf>
    <xf numFmtId="164" fontId="16" fillId="0" borderId="10" xfId="6" applyNumberFormat="1" applyFont="1" applyFill="1" applyBorder="1" applyAlignment="1">
      <alignment horizontal="right" vertical="center"/>
    </xf>
    <xf numFmtId="164" fontId="16" fillId="0" borderId="15" xfId="6" applyNumberFormat="1" applyFont="1" applyFill="1" applyBorder="1" applyAlignment="1" applyProtection="1">
      <alignment horizontal="right" vertical="center"/>
      <protection locked="0"/>
    </xf>
    <xf numFmtId="164" fontId="16" fillId="0" borderId="11" xfId="6" applyNumberFormat="1" applyFont="1" applyFill="1" applyBorder="1" applyAlignment="1">
      <alignment horizontal="right" vertical="center"/>
    </xf>
    <xf numFmtId="164" fontId="11" fillId="0" borderId="12" xfId="6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/>
    <xf numFmtId="0" fontId="1" fillId="0" borderId="16" xfId="3" applyFont="1" applyFill="1" applyBorder="1"/>
    <xf numFmtId="0" fontId="4" fillId="0" borderId="17" xfId="3" applyFont="1" applyFill="1" applyBorder="1" applyAlignment="1">
      <alignment horizontal="center" wrapText="1"/>
    </xf>
    <xf numFmtId="0" fontId="6" fillId="0" borderId="18" xfId="3" applyFont="1" applyFill="1" applyBorder="1"/>
    <xf numFmtId="164" fontId="6" fillId="0" borderId="19" xfId="3" applyNumberFormat="1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/>
    </xf>
    <xf numFmtId="0" fontId="7" fillId="0" borderId="21" xfId="3" applyFont="1" applyFill="1" applyBorder="1" applyAlignment="1">
      <alignment horizontal="center"/>
    </xf>
    <xf numFmtId="164" fontId="1" fillId="0" borderId="2" xfId="3" applyNumberFormat="1" applyFont="1" applyFill="1" applyBorder="1" applyAlignment="1">
      <alignment horizontal="center"/>
    </xf>
    <xf numFmtId="0" fontId="7" fillId="0" borderId="22" xfId="3" applyFont="1" applyFill="1" applyBorder="1" applyAlignment="1">
      <alignment horizontal="center"/>
    </xf>
    <xf numFmtId="0" fontId="10" fillId="0" borderId="23" xfId="3" applyFont="1" applyFill="1" applyBorder="1" applyAlignment="1">
      <alignment horizontal="center" vertical="center" wrapText="1"/>
    </xf>
    <xf numFmtId="164" fontId="16" fillId="0" borderId="24" xfId="6" applyNumberFormat="1" applyFont="1" applyFill="1" applyBorder="1" applyAlignment="1" applyProtection="1">
      <alignment horizontal="right" vertical="center"/>
      <protection locked="0"/>
    </xf>
    <xf numFmtId="164" fontId="16" fillId="0" borderId="25" xfId="6" applyNumberFormat="1" applyFont="1" applyFill="1" applyBorder="1" applyAlignment="1" applyProtection="1">
      <alignment horizontal="right" vertical="center"/>
      <protection locked="0"/>
    </xf>
    <xf numFmtId="0" fontId="13" fillId="0" borderId="9" xfId="2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/>
    </xf>
    <xf numFmtId="0" fontId="13" fillId="0" borderId="26" xfId="2" applyFont="1" applyFill="1" applyBorder="1" applyAlignment="1">
      <alignment horizontal="center" vertical="center" wrapText="1"/>
    </xf>
    <xf numFmtId="0" fontId="13" fillId="0" borderId="12" xfId="2" applyFont="1" applyFill="1" applyBorder="1" applyAlignment="1">
      <alignment horizontal="center" vertical="center" wrapText="1"/>
    </xf>
    <xf numFmtId="49" fontId="7" fillId="0" borderId="23" xfId="3" applyNumberFormat="1" applyFont="1" applyFill="1" applyBorder="1" applyAlignment="1">
      <alignment horizontal="center" vertical="center"/>
    </xf>
    <xf numFmtId="0" fontId="9" fillId="0" borderId="27" xfId="3" applyFont="1" applyFill="1" applyBorder="1" applyAlignment="1">
      <alignment vertical="center" wrapText="1"/>
    </xf>
    <xf numFmtId="164" fontId="16" fillId="0" borderId="23" xfId="6" applyNumberFormat="1" applyFont="1" applyFill="1" applyBorder="1" applyAlignment="1">
      <alignment horizontal="right" vertical="center"/>
    </xf>
    <xf numFmtId="164" fontId="16" fillId="0" borderId="27" xfId="6" applyNumberFormat="1" applyFont="1" applyFill="1" applyBorder="1" applyAlignment="1">
      <alignment horizontal="right" vertical="center"/>
    </xf>
    <xf numFmtId="49" fontId="13" fillId="0" borderId="9" xfId="2" applyNumberFormat="1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/>
    </xf>
    <xf numFmtId="0" fontId="7" fillId="0" borderId="16" xfId="3" applyFont="1" applyFill="1" applyBorder="1"/>
    <xf numFmtId="0" fontId="6" fillId="0" borderId="18" xfId="3" applyFont="1" applyFill="1" applyBorder="1" applyAlignment="1">
      <alignment wrapText="1"/>
    </xf>
    <xf numFmtId="0" fontId="7" fillId="0" borderId="20" xfId="3" applyFont="1" applyFill="1" applyBorder="1"/>
    <xf numFmtId="0" fontId="7" fillId="0" borderId="21" xfId="3" applyFont="1" applyFill="1" applyBorder="1"/>
    <xf numFmtId="0" fontId="7" fillId="0" borderId="22" xfId="3" applyFont="1" applyFill="1" applyBorder="1"/>
    <xf numFmtId="164" fontId="6" fillId="0" borderId="28" xfId="3" applyNumberFormat="1" applyFont="1" applyFill="1" applyBorder="1" applyAlignment="1">
      <alignment horizontal="center" vertical="center"/>
    </xf>
    <xf numFmtId="164" fontId="1" fillId="0" borderId="24" xfId="3" applyNumberFormat="1" applyFont="1" applyFill="1" applyBorder="1" applyAlignment="1">
      <alignment horizontal="center" vertical="center"/>
    </xf>
    <xf numFmtId="164" fontId="1" fillId="0" borderId="13" xfId="3" applyNumberFormat="1" applyFont="1" applyFill="1" applyBorder="1" applyAlignment="1">
      <alignment horizontal="center" vertical="center"/>
    </xf>
    <xf numFmtId="166" fontId="1" fillId="0" borderId="13" xfId="3" applyNumberFormat="1" applyFont="1" applyFill="1" applyBorder="1" applyAlignment="1">
      <alignment horizontal="center" vertical="center"/>
    </xf>
    <xf numFmtId="0" fontId="1" fillId="0" borderId="29" xfId="3" applyFont="1" applyFill="1" applyBorder="1" applyAlignment="1">
      <alignment horizontal="center" vertical="center"/>
    </xf>
    <xf numFmtId="0" fontId="6" fillId="0" borderId="30" xfId="3" applyFont="1" applyFill="1" applyBorder="1" applyAlignment="1">
      <alignment horizontal="center" vertical="center"/>
    </xf>
    <xf numFmtId="0" fontId="1" fillId="0" borderId="23" xfId="3" applyFont="1" applyFill="1" applyBorder="1" applyAlignment="1">
      <alignment horizontal="center" vertical="center"/>
    </xf>
    <xf numFmtId="0" fontId="1" fillId="0" borderId="7" xfId="3" applyFont="1" applyFill="1" applyBorder="1" applyAlignment="1">
      <alignment horizontal="center" vertical="center"/>
    </xf>
    <xf numFmtId="164" fontId="6" fillId="0" borderId="30" xfId="3" applyNumberFormat="1" applyFont="1" applyFill="1" applyBorder="1" applyAlignment="1">
      <alignment horizontal="center" vertical="center"/>
    </xf>
    <xf numFmtId="164" fontId="1" fillId="0" borderId="23" xfId="3" applyNumberFormat="1" applyFont="1" applyFill="1" applyBorder="1" applyAlignment="1">
      <alignment horizontal="center" vertical="center"/>
    </xf>
    <xf numFmtId="164" fontId="1" fillId="0" borderId="7" xfId="3" applyNumberFormat="1" applyFont="1" applyFill="1" applyBorder="1" applyAlignment="1">
      <alignment horizontal="center" vertical="center"/>
    </xf>
    <xf numFmtId="164" fontId="1" fillId="0" borderId="31" xfId="3" applyNumberFormat="1" applyFont="1" applyFill="1" applyBorder="1" applyAlignment="1">
      <alignment horizontal="center"/>
    </xf>
    <xf numFmtId="0" fontId="4" fillId="0" borderId="12" xfId="3" applyFont="1" applyFill="1" applyBorder="1" applyAlignment="1">
      <alignment horizontal="center"/>
    </xf>
    <xf numFmtId="164" fontId="6" fillId="0" borderId="32" xfId="3" applyNumberFormat="1" applyFont="1" applyFill="1" applyBorder="1" applyAlignment="1">
      <alignment horizontal="center" vertical="center"/>
    </xf>
    <xf numFmtId="164" fontId="1" fillId="0" borderId="27" xfId="3" applyNumberFormat="1" applyFont="1" applyFill="1" applyBorder="1" applyAlignment="1">
      <alignment horizontal="center" vertical="center"/>
    </xf>
    <xf numFmtId="164" fontId="1" fillId="0" borderId="10" xfId="3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3" applyNumberFormat="1" applyFont="1" applyFill="1" applyBorder="1" applyAlignment="1">
      <alignment horizontal="center"/>
    </xf>
    <xf numFmtId="164" fontId="6" fillId="0" borderId="12" xfId="3" applyNumberFormat="1" applyFont="1" applyFill="1" applyBorder="1" applyAlignment="1">
      <alignment horizontal="center" vertical="center"/>
    </xf>
    <xf numFmtId="167" fontId="6" fillId="0" borderId="12" xfId="3" applyNumberFormat="1" applyFont="1" applyFill="1" applyBorder="1" applyAlignment="1">
      <alignment horizontal="center" vertical="center"/>
    </xf>
    <xf numFmtId="167" fontId="6" fillId="0" borderId="9" xfId="3" applyNumberFormat="1" applyFont="1" applyFill="1" applyBorder="1" applyAlignment="1">
      <alignment horizontal="center" vertical="center"/>
    </xf>
    <xf numFmtId="0" fontId="6" fillId="0" borderId="9" xfId="3" applyFont="1" applyFill="1" applyBorder="1"/>
    <xf numFmtId="0" fontId="6" fillId="0" borderId="12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7" fillId="0" borderId="33" xfId="3" applyFont="1" applyFill="1" applyBorder="1" applyAlignment="1">
      <alignment vertical="top"/>
    </xf>
    <xf numFmtId="0" fontId="3" fillId="0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left" wrapText="1"/>
    </xf>
  </cellXfs>
  <cellStyles count="7">
    <cellStyle name="Заголовок" xfId="1"/>
    <cellStyle name="ЗаголовокСтолбца" xfId="2"/>
    <cellStyle name="Обычный" xfId="0" builtinId="0"/>
    <cellStyle name="Обычный 2" xfId="3"/>
    <cellStyle name="Стиль 1 2" xfId="4"/>
    <cellStyle name="Формула" xfId="5"/>
    <cellStyle name="Формула_GRES.2007.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55;&#1086;&#1083;&#1100;&#1079;&#1086;&#1074;&#1072;&#1090;&#1077;&#1083;&#1100;\Local%20Settings\Application%20Data\Opera\Opera\temporary_downloads\&#1052;&#1091;&#1088;&#1086;&#1084;&#1090;&#1077;&#1087;&#1083;&#1086;&#1074;&#1086;&#1079;_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Баланс энергии"/>
      <sheetName val="Баланс энергии (транзит)"/>
      <sheetName val="Баланс мощности"/>
      <sheetName val="Баланс мощности (транзит)"/>
      <sheetName val="П2.1"/>
      <sheetName val="П2.2"/>
      <sheetName val="материалы"/>
      <sheetName val="Ремонты 2011 план"/>
      <sheetName val="Ремонты 2011 факт"/>
      <sheetName val="Ремонты 2012"/>
      <sheetName val="Сводная ремонт"/>
      <sheetName val="П.1.16. оплата труда ОПР"/>
      <sheetName val="Цеховые"/>
      <sheetName val="Общеэксплуатационные"/>
      <sheetName val="Др проч"/>
      <sheetName val="соц характер"/>
      <sheetName val="Аренда им"/>
      <sheetName val="Страх. взносы"/>
      <sheetName val="Пл за Зем"/>
      <sheetName val="Транспортн"/>
      <sheetName val="Н на Им"/>
      <sheetName val="Налог на прибыль"/>
      <sheetName val="Ввод выбытие 2013"/>
      <sheetName val="Ввод выбытие 2014"/>
      <sheetName val="Ввод выбытие 2015"/>
      <sheetName val="Ввод выбытие 2016"/>
      <sheetName val="Расчет амортизации"/>
      <sheetName val="П.1.17"/>
      <sheetName val=" КВЛ 2011"/>
      <sheetName val=" КВЛ 2012"/>
      <sheetName val=" КВЛ 2013"/>
      <sheetName val=" КВЛ 2014"/>
      <sheetName val=" КВЛ 2015"/>
      <sheetName val=" КВЛ 2016"/>
      <sheetName val="КВЛ Сводная "/>
      <sheetName val="Прочие НР"/>
      <sheetName val="Выпадающие и избыток"/>
      <sheetName val=" НВВ передача"/>
      <sheetName val="НВВ по дан. предпр."/>
      <sheetName val="НВВ по дан.экспертов"/>
      <sheetName val="Смета итоговая по данным орг."/>
      <sheetName val="TEHSHEET"/>
      <sheetName val="Смета итоговая по дан. эксп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">
          <cell r="B11">
            <v>0</v>
          </cell>
          <cell r="D11">
            <v>623.53499999999997</v>
          </cell>
        </row>
      </sheetData>
      <sheetData sheetId="8" refreshError="1"/>
      <sheetData sheetId="9" refreshError="1"/>
      <sheetData sheetId="10" refreshError="1"/>
      <sheetData sheetId="11" refreshError="1">
        <row r="10">
          <cell r="B10">
            <v>0</v>
          </cell>
          <cell r="D10">
            <v>3554.01</v>
          </cell>
        </row>
      </sheetData>
      <sheetData sheetId="12" refreshError="1">
        <row r="30">
          <cell r="C30">
            <v>0</v>
          </cell>
          <cell r="E30">
            <v>2325.1</v>
          </cell>
        </row>
      </sheetData>
      <sheetData sheetId="13" refreshError="1">
        <row r="15">
          <cell r="B15">
            <v>0</v>
          </cell>
          <cell r="D15">
            <v>531.09</v>
          </cell>
        </row>
      </sheetData>
      <sheetData sheetId="14" refreshError="1">
        <row r="15">
          <cell r="B15">
            <v>0</v>
          </cell>
          <cell r="D15">
            <v>969.43</v>
          </cell>
        </row>
      </sheetData>
      <sheetData sheetId="15" refreshError="1">
        <row r="10">
          <cell r="B10">
            <v>0</v>
          </cell>
          <cell r="D10">
            <v>0</v>
          </cell>
        </row>
      </sheetData>
      <sheetData sheetId="16" refreshError="1">
        <row r="24">
          <cell r="B24">
            <v>0</v>
          </cell>
          <cell r="D24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11">
          <cell r="B11">
            <v>0</v>
          </cell>
          <cell r="C11">
            <v>0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K9" sqref="K9"/>
    </sheetView>
  </sheetViews>
  <sheetFormatPr defaultRowHeight="15" x14ac:dyDescent="0.25"/>
  <cols>
    <col min="1" max="1" width="9.140625" style="14"/>
    <col min="2" max="2" width="55.42578125" style="14" customWidth="1"/>
    <col min="3" max="3" width="13.5703125" style="14" customWidth="1"/>
    <col min="4" max="4" width="9.140625" style="14" hidden="1" customWidth="1"/>
    <col min="5" max="5" width="11.42578125" style="14" hidden="1" customWidth="1"/>
    <col min="6" max="7" width="16" style="14" customWidth="1"/>
    <col min="8" max="8" width="13.7109375" style="14" customWidth="1"/>
    <col min="9" max="16384" width="9.140625" style="14"/>
  </cols>
  <sheetData>
    <row r="1" spans="1:9" ht="18.75" x14ac:dyDescent="0.25">
      <c r="A1" s="97" t="s">
        <v>39</v>
      </c>
      <c r="B1" s="97"/>
      <c r="C1" s="97"/>
      <c r="D1" s="97"/>
      <c r="E1" s="97"/>
      <c r="F1" s="97"/>
      <c r="G1" s="97"/>
      <c r="H1" s="97"/>
      <c r="I1" s="97"/>
    </row>
    <row r="2" spans="1:9" ht="19.5" customHeight="1" x14ac:dyDescent="0.25">
      <c r="A2" s="97" t="s">
        <v>40</v>
      </c>
      <c r="B2" s="97"/>
      <c r="C2" s="97"/>
      <c r="D2" s="97"/>
      <c r="E2" s="97"/>
      <c r="F2" s="97"/>
      <c r="G2" s="97"/>
      <c r="H2" s="97"/>
      <c r="I2" s="97"/>
    </row>
    <row r="3" spans="1:9" ht="54.75" customHeight="1" x14ac:dyDescent="0.3">
      <c r="A3" s="96"/>
      <c r="B3" s="98" t="s">
        <v>41</v>
      </c>
      <c r="C3" s="98"/>
      <c r="D3" s="98"/>
      <c r="E3" s="98"/>
      <c r="F3" s="98"/>
      <c r="G3" s="98"/>
      <c r="H3" s="98"/>
      <c r="I3" s="98"/>
    </row>
    <row r="4" spans="1:9" ht="36.75" customHeight="1" x14ac:dyDescent="0.3">
      <c r="A4" s="96"/>
      <c r="B4" s="98" t="s">
        <v>42</v>
      </c>
      <c r="C4" s="98"/>
      <c r="D4" s="98"/>
      <c r="E4" s="98"/>
      <c r="F4" s="98"/>
      <c r="G4" s="98"/>
      <c r="H4" s="98"/>
      <c r="I4" s="98"/>
    </row>
    <row r="5" spans="1:9" ht="33" customHeight="1" x14ac:dyDescent="0.3">
      <c r="A5" s="96"/>
      <c r="B5" s="98" t="s">
        <v>43</v>
      </c>
      <c r="C5" s="98"/>
      <c r="D5" s="98"/>
      <c r="E5" s="98"/>
      <c r="F5" s="98"/>
      <c r="G5" s="98"/>
      <c r="H5" s="98"/>
      <c r="I5" s="98"/>
    </row>
    <row r="6" spans="1:9" ht="19.5" thickBot="1" x14ac:dyDescent="0.3">
      <c r="A6" s="95" t="s">
        <v>18</v>
      </c>
      <c r="B6" s="18"/>
      <c r="C6" s="19"/>
      <c r="D6" s="19"/>
      <c r="E6" s="19"/>
      <c r="F6" s="19"/>
      <c r="G6" s="7"/>
      <c r="H6" s="1"/>
    </row>
    <row r="7" spans="1:9" ht="24.75" thickBot="1" x14ac:dyDescent="0.3">
      <c r="A7" s="64" t="s">
        <v>0</v>
      </c>
      <c r="B7" s="65" t="s">
        <v>14</v>
      </c>
      <c r="C7" s="56" t="s">
        <v>15</v>
      </c>
      <c r="D7" s="57" t="s">
        <v>16</v>
      </c>
      <c r="E7" s="58" t="s">
        <v>17</v>
      </c>
      <c r="F7" s="59" t="s">
        <v>2</v>
      </c>
      <c r="G7" s="56" t="s">
        <v>10</v>
      </c>
      <c r="H7" s="56" t="s">
        <v>11</v>
      </c>
    </row>
    <row r="8" spans="1:9" ht="29.25" customHeight="1" x14ac:dyDescent="0.25">
      <c r="A8" s="60" t="s">
        <v>19</v>
      </c>
      <c r="B8" s="61" t="s">
        <v>20</v>
      </c>
      <c r="C8" s="53" t="s">
        <v>3</v>
      </c>
      <c r="D8" s="54">
        <f>[1]материалы!B11</f>
        <v>0</v>
      </c>
      <c r="E8" s="55">
        <f>[1]материалы!D11</f>
        <v>623.53499999999997</v>
      </c>
      <c r="F8" s="63">
        <v>3870</v>
      </c>
      <c r="G8" s="62">
        <v>3831.3</v>
      </c>
      <c r="H8" s="62">
        <v>3793</v>
      </c>
    </row>
    <row r="9" spans="1:9" ht="15.75" x14ac:dyDescent="0.25">
      <c r="A9" s="27" t="s">
        <v>21</v>
      </c>
      <c r="B9" s="23" t="s">
        <v>6</v>
      </c>
      <c r="C9" s="15" t="s">
        <v>3</v>
      </c>
      <c r="D9" s="37">
        <f>'[1]Сводная ремонт'!B10</f>
        <v>0</v>
      </c>
      <c r="E9" s="38">
        <f>'[1]Сводная ремонт'!D10</f>
        <v>3554.01</v>
      </c>
      <c r="F9" s="40">
        <v>2198.1999999999998</v>
      </c>
      <c r="G9" s="17">
        <v>2176.1999999999998</v>
      </c>
      <c r="H9" s="17">
        <v>2154.5</v>
      </c>
    </row>
    <row r="10" spans="1:9" ht="24" customHeight="1" x14ac:dyDescent="0.25">
      <c r="A10" s="27" t="s">
        <v>22</v>
      </c>
      <c r="B10" s="22" t="s">
        <v>5</v>
      </c>
      <c r="C10" s="15" t="s">
        <v>3</v>
      </c>
      <c r="D10" s="37">
        <f>'[1]П.1.16. оплата труда ОПР'!C30</f>
        <v>0</v>
      </c>
      <c r="E10" s="38">
        <f>'[1]П.1.16. оплата труда ОПР'!E30</f>
        <v>2325.1</v>
      </c>
      <c r="F10" s="40">
        <f>3215.6</f>
        <v>3215.6</v>
      </c>
      <c r="G10" s="17">
        <v>3183.4</v>
      </c>
      <c r="H10" s="17">
        <v>3151.6</v>
      </c>
    </row>
    <row r="11" spans="1:9" ht="15.75" x14ac:dyDescent="0.25">
      <c r="A11" s="27" t="s">
        <v>23</v>
      </c>
      <c r="B11" s="23" t="s">
        <v>7</v>
      </c>
      <c r="C11" s="15" t="s">
        <v>3</v>
      </c>
      <c r="D11" s="37">
        <f>[1]Цеховые!B15</f>
        <v>0</v>
      </c>
      <c r="E11" s="38">
        <f>[1]Цеховые!D15</f>
        <v>531.09</v>
      </c>
      <c r="F11" s="40">
        <v>250</v>
      </c>
      <c r="G11" s="17">
        <v>247.5</v>
      </c>
      <c r="H11" s="17">
        <v>245</v>
      </c>
    </row>
    <row r="12" spans="1:9" ht="20.25" customHeight="1" x14ac:dyDescent="0.25">
      <c r="A12" s="27" t="s">
        <v>24</v>
      </c>
      <c r="B12" s="24" t="s">
        <v>8</v>
      </c>
      <c r="C12" s="20" t="s">
        <v>3</v>
      </c>
      <c r="D12" s="8">
        <f>[1]Общеэксплуатационные!B15</f>
        <v>0</v>
      </c>
      <c r="E12" s="39">
        <f>[1]Общеэксплуатационные!D15</f>
        <v>969.43</v>
      </c>
      <c r="F12" s="40">
        <v>4607.8</v>
      </c>
      <c r="G12" s="17">
        <v>4561.7</v>
      </c>
      <c r="H12" s="17">
        <v>4516.1000000000004</v>
      </c>
    </row>
    <row r="13" spans="1:9" ht="33.75" customHeight="1" x14ac:dyDescent="0.25">
      <c r="A13" s="27" t="s">
        <v>25</v>
      </c>
      <c r="B13" s="24" t="s">
        <v>9</v>
      </c>
      <c r="C13" s="15" t="s">
        <v>3</v>
      </c>
      <c r="D13" s="37">
        <f>'[1]Др проч'!B10</f>
        <v>0</v>
      </c>
      <c r="E13" s="38">
        <f>'[1]Др проч'!D10</f>
        <v>0</v>
      </c>
      <c r="F13" s="40">
        <v>0</v>
      </c>
      <c r="G13" s="17">
        <v>0</v>
      </c>
      <c r="H13" s="17">
        <v>0</v>
      </c>
    </row>
    <row r="14" spans="1:9" ht="24.75" customHeight="1" thickBot="1" x14ac:dyDescent="0.3">
      <c r="A14" s="28" t="s">
        <v>26</v>
      </c>
      <c r="B14" s="25" t="s">
        <v>27</v>
      </c>
      <c r="C14" s="16" t="s">
        <v>3</v>
      </c>
      <c r="D14" s="9">
        <f>'[1]соц характер'!B24</f>
        <v>0</v>
      </c>
      <c r="E14" s="41">
        <f>'[1]соц характер'!D24</f>
        <v>0</v>
      </c>
      <c r="F14" s="42">
        <v>396</v>
      </c>
      <c r="G14" s="30">
        <v>392</v>
      </c>
      <c r="H14" s="30">
        <v>388.1</v>
      </c>
    </row>
    <row r="15" spans="1:9" ht="25.5" customHeight="1" thickBot="1" x14ac:dyDescent="0.3">
      <c r="A15" s="29"/>
      <c r="B15" s="26" t="s">
        <v>28</v>
      </c>
      <c r="C15" s="21" t="s">
        <v>3</v>
      </c>
      <c r="D15" s="10">
        <f>D8+D9+D10+D11+D12+D13+D14</f>
        <v>0</v>
      </c>
      <c r="E15" s="43">
        <f>E8+E9+E10+E11+E12+E13+E14</f>
        <v>8003.1650000000009</v>
      </c>
      <c r="F15" s="43">
        <f>F8+F9+F10+F11+F12+F13+F14</f>
        <v>14537.599999999999</v>
      </c>
      <c r="G15" s="31">
        <f>G8+G9+G10+G11+G12+G13+G14</f>
        <v>14392.099999999999</v>
      </c>
      <c r="H15" s="31">
        <f>H8+H9+H10+H11+H12+H13+H14</f>
        <v>14248.300000000001</v>
      </c>
    </row>
    <row r="16" spans="1:9" ht="15.75" x14ac:dyDescent="0.25">
      <c r="A16" s="6"/>
      <c r="B16" s="5"/>
      <c r="C16" s="6"/>
      <c r="D16" s="7"/>
      <c r="E16" s="7"/>
      <c r="F16" s="7"/>
      <c r="G16" s="7"/>
      <c r="H16" s="1"/>
    </row>
    <row r="17" spans="1:8" ht="19.5" thickBot="1" x14ac:dyDescent="0.35">
      <c r="A17" s="44" t="s">
        <v>29</v>
      </c>
      <c r="B17" s="4"/>
      <c r="C17" s="36"/>
      <c r="D17" s="3"/>
      <c r="E17" s="3"/>
      <c r="F17" s="2"/>
      <c r="G17" s="1"/>
      <c r="H17" s="1"/>
    </row>
    <row r="18" spans="1:8" ht="30.75" customHeight="1" thickBot="1" x14ac:dyDescent="0.3">
      <c r="A18" s="45"/>
      <c r="B18" s="66"/>
      <c r="C18" s="33" t="s">
        <v>1</v>
      </c>
      <c r="D18" s="32" t="s">
        <v>30</v>
      </c>
      <c r="E18" s="46" t="s">
        <v>17</v>
      </c>
      <c r="F18" s="33">
        <v>2014</v>
      </c>
      <c r="G18" s="83">
        <v>2015</v>
      </c>
      <c r="H18" s="33">
        <v>2016</v>
      </c>
    </row>
    <row r="19" spans="1:8" ht="31.5" customHeight="1" thickBot="1" x14ac:dyDescent="0.3">
      <c r="A19" s="47" t="s">
        <v>12</v>
      </c>
      <c r="B19" s="67" t="s">
        <v>31</v>
      </c>
      <c r="C19" s="76" t="s">
        <v>32</v>
      </c>
      <c r="D19" s="71" t="e">
        <f>SUM(D20:D22)</f>
        <v>#REF!</v>
      </c>
      <c r="E19" s="48" t="e">
        <f>SUM(E20:E22)</f>
        <v>#REF!</v>
      </c>
      <c r="F19" s="79">
        <f>SUM(F20:F22)</f>
        <v>31654.1</v>
      </c>
      <c r="G19" s="84">
        <f>SUM(G20:G22)</f>
        <v>31474.2</v>
      </c>
      <c r="H19" s="79">
        <f>SUM(H20:H22)</f>
        <v>31326.1</v>
      </c>
    </row>
    <row r="20" spans="1:8" ht="16.5" thickTop="1" x14ac:dyDescent="0.25">
      <c r="A20" s="49" t="s">
        <v>19</v>
      </c>
      <c r="B20" s="68" t="s">
        <v>33</v>
      </c>
      <c r="C20" s="77" t="s">
        <v>32</v>
      </c>
      <c r="D20" s="72">
        <f>D15</f>
        <v>0</v>
      </c>
      <c r="E20" s="11">
        <f>E15</f>
        <v>8003.1650000000009</v>
      </c>
      <c r="F20" s="80">
        <v>14537.6</v>
      </c>
      <c r="G20" s="85">
        <v>14392.2</v>
      </c>
      <c r="H20" s="80">
        <v>14278.3</v>
      </c>
    </row>
    <row r="21" spans="1:8" ht="15.75" x14ac:dyDescent="0.25">
      <c r="A21" s="50" t="s">
        <v>21</v>
      </c>
      <c r="B21" s="69" t="s">
        <v>34</v>
      </c>
      <c r="C21" s="78" t="s">
        <v>32</v>
      </c>
      <c r="D21" s="73" t="e">
        <f>#REF!</f>
        <v>#REF!</v>
      </c>
      <c r="E21" s="12" t="e">
        <f>#REF!</f>
        <v>#REF!</v>
      </c>
      <c r="F21" s="81">
        <v>17116.5</v>
      </c>
      <c r="G21" s="86">
        <v>17082</v>
      </c>
      <c r="H21" s="81">
        <v>17047.8</v>
      </c>
    </row>
    <row r="22" spans="1:8" ht="15.75" x14ac:dyDescent="0.25">
      <c r="A22" s="50" t="s">
        <v>22</v>
      </c>
      <c r="B22" s="69" t="s">
        <v>35</v>
      </c>
      <c r="C22" s="78" t="s">
        <v>32</v>
      </c>
      <c r="D22" s="74" t="e">
        <f>'[1]Выпадающие и избыток'!B11+'[1]Выпадающие и избыток'!B17</f>
        <v>#REF!</v>
      </c>
      <c r="E22" s="51" t="e">
        <f>'[1]Выпадающие и избыток'!C11+'[1]Выпадающие и избыток'!C17</f>
        <v>#REF!</v>
      </c>
      <c r="F22" s="35" t="s">
        <v>4</v>
      </c>
      <c r="G22" s="87" t="s">
        <v>4</v>
      </c>
      <c r="H22" s="35" t="s">
        <v>4</v>
      </c>
    </row>
    <row r="23" spans="1:8" ht="16.5" thickBot="1" x14ac:dyDescent="0.3">
      <c r="A23" s="52" t="s">
        <v>23</v>
      </c>
      <c r="B23" s="70" t="s">
        <v>36</v>
      </c>
      <c r="C23" s="78" t="s">
        <v>32</v>
      </c>
      <c r="D23" s="75" t="s">
        <v>4</v>
      </c>
      <c r="E23" s="13" t="s">
        <v>4</v>
      </c>
      <c r="F23" s="82">
        <v>0</v>
      </c>
      <c r="G23" s="88">
        <v>0</v>
      </c>
      <c r="H23" s="82">
        <v>0</v>
      </c>
    </row>
    <row r="24" spans="1:8" ht="24" customHeight="1" thickBot="1" x14ac:dyDescent="0.3">
      <c r="A24" s="92" t="s">
        <v>13</v>
      </c>
      <c r="B24" s="93" t="s">
        <v>37</v>
      </c>
      <c r="C24" s="94" t="s">
        <v>38</v>
      </c>
      <c r="D24" s="89"/>
      <c r="E24" s="89"/>
      <c r="F24" s="90">
        <v>0.54200000000000004</v>
      </c>
      <c r="G24" s="91">
        <v>0.53</v>
      </c>
      <c r="H24" s="91">
        <v>0.52700000000000002</v>
      </c>
    </row>
    <row r="25" spans="1:8" ht="15.75" x14ac:dyDescent="0.25">
      <c r="A25" s="1"/>
      <c r="B25" s="34"/>
      <c r="C25" s="1"/>
      <c r="D25" s="1"/>
      <c r="E25" s="1"/>
      <c r="F25" s="1"/>
      <c r="G25" s="1"/>
      <c r="H25" s="1"/>
    </row>
    <row r="26" spans="1:8" ht="44.25" customHeight="1" x14ac:dyDescent="0.25">
      <c r="A26" s="1"/>
    </row>
    <row r="27" spans="1:8" ht="15.75" x14ac:dyDescent="0.25">
      <c r="A27" s="1"/>
      <c r="B27" s="34"/>
      <c r="C27" s="1"/>
      <c r="D27" s="1"/>
      <c r="E27" s="1"/>
      <c r="F27" s="1"/>
      <c r="G27" s="1"/>
      <c r="H27" s="1"/>
    </row>
    <row r="28" spans="1:8" ht="15.75" x14ac:dyDescent="0.25">
      <c r="A28" s="1"/>
      <c r="B28" s="34"/>
      <c r="C28" s="1"/>
      <c r="D28" s="1"/>
      <c r="E28" s="1"/>
      <c r="F28" s="1"/>
      <c r="G28" s="1"/>
      <c r="H28" s="1"/>
    </row>
  </sheetData>
  <protectedRanges>
    <protectedRange sqref="F22:H22" name="Диапазон1_1_1"/>
  </protectedRanges>
  <mergeCells count="5">
    <mergeCell ref="A1:I1"/>
    <mergeCell ref="B3:I3"/>
    <mergeCell ref="B4:I4"/>
    <mergeCell ref="B5:I5"/>
    <mergeCell ref="A2:I2"/>
  </mergeCells>
  <phoneticPr fontId="22" type="noConversion"/>
  <dataValidations count="1">
    <dataValidation type="decimal" allowBlank="1" showInputMessage="1" showErrorMessage="1" error="Ввведеное значение неверно" sqref="F22:H22 D24:H24 D8:E11 D16:G16 D13:E14 G6">
      <formula1>-1000000000000000</formula1>
      <formula2>1000000000000000</formula2>
    </dataValidation>
  </dataValidations>
  <pageMargins left="0.78740157480314965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2013-12-23T07:10:09Z</cp:lastPrinted>
  <dcterms:created xsi:type="dcterms:W3CDTF">2006-09-28T05:33:49Z</dcterms:created>
  <dcterms:modified xsi:type="dcterms:W3CDTF">2013-12-23T10:52:42Z</dcterms:modified>
</cp:coreProperties>
</file>